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CPL\1- CPL\4- 2019\16- PREGÕES\1- PREGÕES EM ANDAMENTO\MANUNTENÇÃO PREDIAL\2 - MODELO PLANILHA\"/>
    </mc:Choice>
  </mc:AlternateContent>
  <bookViews>
    <workbookView xWindow="0" yWindow="0" windowWidth="28800" windowHeight="12435" tabRatio="987" activeTab="1"/>
  </bookViews>
  <sheets>
    <sheet name="PROPOSTA RESUMO" sheetId="7" r:id="rId1"/>
    <sheet name="Uniforme e EPI's" sheetId="8" r:id="rId2"/>
    <sheet name="SUPERVISÃO" sheetId="5" r:id="rId3"/>
    <sheet name="TÉCNICO DE EDIFICAÇÕES" sheetId="9" r:id="rId4"/>
    <sheet name="MECÂNICO DE REFRIGERAÇÃO" sheetId="12" r:id="rId5"/>
    <sheet name="ELETRICISTA" sheetId="13" r:id="rId6"/>
    <sheet name="AUXILIAR DE MANUTENÇÃO" sheetId="14" r:id="rId7"/>
  </sheets>
  <definedNames>
    <definedName name="_xlnm.Print_Area" localSheetId="6">'AUXILIAR DE MANUTENÇÃO'!$A$1:$I$149</definedName>
    <definedName name="_xlnm.Print_Area" localSheetId="5">ELETRICISTA!$A$1:$I$149</definedName>
    <definedName name="_xlnm.Print_Area" localSheetId="4">'MECÂNICO DE REFRIGERAÇÃO'!$A$1:$I$150</definedName>
    <definedName name="_xlnm.Print_Area" localSheetId="0">'PROPOSTA RESUMO'!$A$1:$H$52</definedName>
    <definedName name="_xlnm.Print_Area" localSheetId="2">SUPERVISÃO!$A$1:$I$31</definedName>
    <definedName name="_xlnm.Print_Area" localSheetId="3">'TÉCNICO DE EDIFICAÇÕES'!$A$1:$I$148</definedName>
  </definedNames>
  <calcPr calcId="152511" fullPrecision="0"/>
</workbook>
</file>

<file path=xl/calcChain.xml><?xml version="1.0" encoding="utf-8"?>
<calcChain xmlns="http://schemas.openxmlformats.org/spreadsheetml/2006/main">
  <c r="I23" i="5" l="1"/>
  <c r="B30" i="5" s="1"/>
  <c r="D30" i="5" s="1"/>
  <c r="H119" i="14" l="1"/>
  <c r="I107" i="14"/>
  <c r="I104" i="14"/>
  <c r="I108" i="14" s="1"/>
  <c r="H89" i="14"/>
  <c r="H88" i="14"/>
  <c r="H87" i="14"/>
  <c r="H86" i="14"/>
  <c r="H85" i="14"/>
  <c r="H77" i="14"/>
  <c r="H75" i="14"/>
  <c r="H74" i="14"/>
  <c r="H72" i="14"/>
  <c r="H50" i="14"/>
  <c r="H94" i="14" s="1"/>
  <c r="H36" i="14"/>
  <c r="I23" i="14"/>
  <c r="I53" i="14" s="1"/>
  <c r="I24" i="14" l="1"/>
  <c r="I30" i="14" s="1"/>
  <c r="I75" i="14" s="1"/>
  <c r="I76" i="14" s="1"/>
  <c r="I62" i="14"/>
  <c r="I67" i="14" s="1"/>
  <c r="I133" i="14"/>
  <c r="I113" i="14"/>
  <c r="I94" i="14"/>
  <c r="I95" i="14" s="1"/>
  <c r="H76" i="14"/>
  <c r="F27" i="7"/>
  <c r="I74" i="14" l="1"/>
  <c r="I35" i="14"/>
  <c r="I79" i="14"/>
  <c r="I109" i="14"/>
  <c r="I34" i="14"/>
  <c r="I129" i="14"/>
  <c r="I72" i="14"/>
  <c r="I73" i="14" s="1"/>
  <c r="I78" i="14" s="1"/>
  <c r="I77" i="14"/>
  <c r="I37" i="14"/>
  <c r="I36" i="14"/>
  <c r="I111" i="14" l="1"/>
  <c r="I131" i="14"/>
  <c r="I81" i="14"/>
  <c r="I38" i="14"/>
  <c r="I39" i="14" s="1"/>
  <c r="I65" i="14"/>
  <c r="I24" i="5"/>
  <c r="I46" i="14" l="1"/>
  <c r="I42" i="14"/>
  <c r="I49" i="14"/>
  <c r="I45" i="14"/>
  <c r="I48" i="14"/>
  <c r="I44" i="14"/>
  <c r="I47" i="14"/>
  <c r="I43" i="14"/>
  <c r="H119" i="13"/>
  <c r="H94" i="13"/>
  <c r="H89" i="13"/>
  <c r="H88" i="13"/>
  <c r="H87" i="13"/>
  <c r="H86" i="13"/>
  <c r="H85" i="13"/>
  <c r="H77" i="13"/>
  <c r="H75" i="13"/>
  <c r="H74" i="13"/>
  <c r="H72" i="13"/>
  <c r="H50" i="13"/>
  <c r="I94" i="13" s="1"/>
  <c r="I95" i="13" s="1"/>
  <c r="H36" i="13"/>
  <c r="I23" i="13"/>
  <c r="I53" i="13" s="1"/>
  <c r="I62" i="13" s="1"/>
  <c r="I67" i="13" s="1"/>
  <c r="H120" i="12"/>
  <c r="H90" i="12"/>
  <c r="H89" i="12"/>
  <c r="H88" i="12"/>
  <c r="H87" i="12"/>
  <c r="H86" i="12"/>
  <c r="H78" i="12"/>
  <c r="H76" i="12"/>
  <c r="H75" i="12"/>
  <c r="H73" i="12"/>
  <c r="H50" i="12"/>
  <c r="I95" i="12" s="1"/>
  <c r="I96" i="12" s="1"/>
  <c r="H36" i="12"/>
  <c r="I23" i="12"/>
  <c r="I53" i="12" s="1"/>
  <c r="D9" i="8"/>
  <c r="E9" i="8" s="1"/>
  <c r="H119" i="9"/>
  <c r="H89" i="9"/>
  <c r="H88" i="9"/>
  <c r="H87" i="9"/>
  <c r="H86" i="9"/>
  <c r="H85" i="9"/>
  <c r="H77" i="9"/>
  <c r="H75" i="9"/>
  <c r="H74" i="9"/>
  <c r="H72" i="9"/>
  <c r="H50" i="9"/>
  <c r="I94" i="9" s="1"/>
  <c r="I95" i="9" s="1"/>
  <c r="H36" i="9"/>
  <c r="I23" i="9"/>
  <c r="I53" i="9" s="1"/>
  <c r="I62" i="9" s="1"/>
  <c r="I67" i="9" s="1"/>
  <c r="D5" i="8"/>
  <c r="E5" i="8" s="1"/>
  <c r="D6" i="8"/>
  <c r="E6" i="8" s="1"/>
  <c r="D7" i="8"/>
  <c r="E7" i="8" s="1"/>
  <c r="D8" i="8"/>
  <c r="E8" i="8" s="1"/>
  <c r="D10" i="8"/>
  <c r="E10" i="8" s="1"/>
  <c r="D15" i="8"/>
  <c r="E15" i="8" s="1"/>
  <c r="D16" i="8"/>
  <c r="E16" i="8" s="1"/>
  <c r="D17" i="8"/>
  <c r="E17" i="8" s="1"/>
  <c r="D18" i="8"/>
  <c r="E18" i="8" s="1"/>
  <c r="D19" i="8"/>
  <c r="E19" i="8" s="1"/>
  <c r="D20" i="8"/>
  <c r="E20" i="8" s="1"/>
  <c r="D21" i="8"/>
  <c r="E21" i="8" s="1"/>
  <c r="G28" i="7"/>
  <c r="H76" i="13" l="1"/>
  <c r="I50" i="14"/>
  <c r="I66" i="14" s="1"/>
  <c r="I68" i="14" s="1"/>
  <c r="H94" i="9"/>
  <c r="H76" i="9"/>
  <c r="I24" i="13"/>
  <c r="I30" i="13" s="1"/>
  <c r="I74" i="13" s="1"/>
  <c r="I24" i="12"/>
  <c r="I30" i="12" s="1"/>
  <c r="H77" i="12"/>
  <c r="H95" i="12"/>
  <c r="D22" i="8"/>
  <c r="D11" i="8"/>
  <c r="I24" i="9"/>
  <c r="I30" i="9" s="1"/>
  <c r="E22" i="8"/>
  <c r="E11" i="8"/>
  <c r="I130" i="14" l="1"/>
  <c r="I80" i="14"/>
  <c r="I82" i="14" s="1"/>
  <c r="I110" i="14"/>
  <c r="I76" i="12"/>
  <c r="I77" i="12" s="1"/>
  <c r="I63" i="12"/>
  <c r="I68" i="12" s="1"/>
  <c r="I110" i="12"/>
  <c r="I78" i="12"/>
  <c r="I75" i="12"/>
  <c r="I73" i="12"/>
  <c r="I74" i="12" s="1"/>
  <c r="I37" i="12"/>
  <c r="I130" i="12"/>
  <c r="I108" i="12"/>
  <c r="I107" i="13"/>
  <c r="I107" i="9"/>
  <c r="I105" i="12"/>
  <c r="I104" i="13"/>
  <c r="I104" i="9"/>
  <c r="I77" i="13"/>
  <c r="I75" i="13"/>
  <c r="I76" i="13" s="1"/>
  <c r="I35" i="13"/>
  <c r="I129" i="13"/>
  <c r="I37" i="13"/>
  <c r="I34" i="13"/>
  <c r="I109" i="13"/>
  <c r="I79" i="13"/>
  <c r="I72" i="13"/>
  <c r="I80" i="12"/>
  <c r="I35" i="12"/>
  <c r="I34" i="12"/>
  <c r="I75" i="9"/>
  <c r="I76" i="9" s="1"/>
  <c r="I35" i="9"/>
  <c r="I129" i="9"/>
  <c r="I77" i="9"/>
  <c r="I109" i="9"/>
  <c r="I37" i="9"/>
  <c r="I34" i="9"/>
  <c r="I79" i="9"/>
  <c r="I72" i="9"/>
  <c r="I74" i="9"/>
  <c r="I89" i="14" l="1"/>
  <c r="I87" i="14"/>
  <c r="I88" i="14"/>
  <c r="I85" i="14"/>
  <c r="I86" i="14"/>
  <c r="I36" i="12"/>
  <c r="I38" i="12" s="1"/>
  <c r="I39" i="12" s="1"/>
  <c r="I49" i="12" s="1"/>
  <c r="I79" i="12"/>
  <c r="I82" i="12" s="1"/>
  <c r="I108" i="9"/>
  <c r="I113" i="9" s="1"/>
  <c r="I108" i="13"/>
  <c r="I133" i="13" s="1"/>
  <c r="I109" i="12"/>
  <c r="I134" i="12" s="1"/>
  <c r="I36" i="13"/>
  <c r="I73" i="13"/>
  <c r="I78" i="13" s="1"/>
  <c r="I36" i="9"/>
  <c r="I65" i="9" s="1"/>
  <c r="I73" i="9"/>
  <c r="I78" i="9" s="1"/>
  <c r="I66" i="12" l="1"/>
  <c r="I38" i="9"/>
  <c r="I39" i="9" s="1"/>
  <c r="I49" i="9" s="1"/>
  <c r="I91" i="14"/>
  <c r="I98" i="14" s="1"/>
  <c r="I100" i="14" s="1"/>
  <c r="I112" i="14" s="1"/>
  <c r="I114" i="14" s="1"/>
  <c r="I132" i="12"/>
  <c r="I112" i="12"/>
  <c r="I114" i="12"/>
  <c r="I133" i="9"/>
  <c r="I113" i="13"/>
  <c r="I81" i="13"/>
  <c r="I111" i="13"/>
  <c r="I131" i="13"/>
  <c r="I38" i="13"/>
  <c r="I39" i="13" s="1"/>
  <c r="I49" i="13" s="1"/>
  <c r="I65" i="13"/>
  <c r="I48" i="12"/>
  <c r="I44" i="12"/>
  <c r="I47" i="12"/>
  <c r="I43" i="12"/>
  <c r="I46" i="12"/>
  <c r="I42" i="12"/>
  <c r="I45" i="12"/>
  <c r="I81" i="9"/>
  <c r="I111" i="9"/>
  <c r="I131" i="9"/>
  <c r="I48" i="9"/>
  <c r="I42" i="9" l="1"/>
  <c r="I46" i="9"/>
  <c r="I43" i="9"/>
  <c r="I47" i="9"/>
  <c r="I45" i="9"/>
  <c r="I44" i="9"/>
  <c r="I132" i="14"/>
  <c r="I134" i="14" s="1"/>
  <c r="I117" i="14" s="1"/>
  <c r="I48" i="13"/>
  <c r="I44" i="13"/>
  <c r="I45" i="13"/>
  <c r="I47" i="13"/>
  <c r="I43" i="13"/>
  <c r="I46" i="13"/>
  <c r="I42" i="13"/>
  <c r="I50" i="12"/>
  <c r="I67" i="12" s="1"/>
  <c r="I69" i="12" s="1"/>
  <c r="I50" i="9" l="1"/>
  <c r="I66" i="9" s="1"/>
  <c r="I68" i="9" s="1"/>
  <c r="I110" i="9" s="1"/>
  <c r="I118" i="14"/>
  <c r="I136" i="14" s="1"/>
  <c r="I50" i="13"/>
  <c r="I66" i="13" s="1"/>
  <c r="I68" i="13" s="1"/>
  <c r="I131" i="12"/>
  <c r="I81" i="12"/>
  <c r="I83" i="12" s="1"/>
  <c r="I111" i="12"/>
  <c r="I80" i="9" l="1"/>
  <c r="I82" i="9" s="1"/>
  <c r="I87" i="9" s="1"/>
  <c r="I130" i="9"/>
  <c r="I122" i="14"/>
  <c r="B141" i="14"/>
  <c r="D141" i="14" s="1"/>
  <c r="H141" i="14" s="1"/>
  <c r="I121" i="14"/>
  <c r="I123" i="14"/>
  <c r="I130" i="13"/>
  <c r="I80" i="13"/>
  <c r="I82" i="13" s="1"/>
  <c r="I110" i="13"/>
  <c r="I89" i="12"/>
  <c r="I87" i="12"/>
  <c r="I86" i="12"/>
  <c r="I90" i="12"/>
  <c r="I88" i="12"/>
  <c r="I85" i="9" l="1"/>
  <c r="I88" i="9"/>
  <c r="I89" i="9"/>
  <c r="I86" i="9"/>
  <c r="I119" i="14"/>
  <c r="F146" i="14"/>
  <c r="F145" i="14"/>
  <c r="I124" i="14"/>
  <c r="I135" i="14" s="1"/>
  <c r="I88" i="13"/>
  <c r="I86" i="13"/>
  <c r="I85" i="13"/>
  <c r="I87" i="13"/>
  <c r="I89" i="13"/>
  <c r="I92" i="12"/>
  <c r="I99" i="12" s="1"/>
  <c r="I101" i="12" s="1"/>
  <c r="I91" i="9" l="1"/>
  <c r="I98" i="9" s="1"/>
  <c r="I100" i="9" s="1"/>
  <c r="I132" i="9" s="1"/>
  <c r="I134" i="9" s="1"/>
  <c r="F147" i="14"/>
  <c r="F26" i="7"/>
  <c r="G26" i="7" s="1"/>
  <c r="I91" i="13"/>
  <c r="I98" i="13" s="1"/>
  <c r="I100" i="13" s="1"/>
  <c r="I113" i="12"/>
  <c r="I115" i="12" s="1"/>
  <c r="I133" i="12"/>
  <c r="I135" i="12" s="1"/>
  <c r="I112" i="9" l="1"/>
  <c r="I114" i="9" s="1"/>
  <c r="I112" i="13"/>
  <c r="I114" i="13" s="1"/>
  <c r="I132" i="13"/>
  <c r="I134" i="13" s="1"/>
  <c r="I118" i="12"/>
  <c r="I117" i="9"/>
  <c r="I118" i="9" s="1"/>
  <c r="I136" i="9" s="1"/>
  <c r="I117" i="13" l="1"/>
  <c r="I119" i="12"/>
  <c r="I137" i="12" s="1"/>
  <c r="B141" i="9"/>
  <c r="D141" i="9" s="1"/>
  <c r="H141" i="9" s="1"/>
  <c r="I121" i="9"/>
  <c r="I123" i="9"/>
  <c r="I122" i="9"/>
  <c r="I118" i="13" l="1"/>
  <c r="I136" i="13" s="1"/>
  <c r="I123" i="12"/>
  <c r="B142" i="12"/>
  <c r="D142" i="12" s="1"/>
  <c r="H142" i="12" s="1"/>
  <c r="I122" i="12"/>
  <c r="I124" i="12"/>
  <c r="I119" i="9"/>
  <c r="I124" i="9"/>
  <c r="I135" i="9" s="1"/>
  <c r="F146" i="9"/>
  <c r="F147" i="9" s="1"/>
  <c r="F145" i="9"/>
  <c r="F23" i="7" l="1"/>
  <c r="G23" i="7" s="1"/>
  <c r="I122" i="13"/>
  <c r="B141" i="13"/>
  <c r="D141" i="13" s="1"/>
  <c r="H141" i="13" s="1"/>
  <c r="I121" i="13"/>
  <c r="I123" i="13"/>
  <c r="F147" i="12"/>
  <c r="F24" i="7" s="1"/>
  <c r="F146" i="12"/>
  <c r="I120" i="12"/>
  <c r="I125" i="12"/>
  <c r="I136" i="12" s="1"/>
  <c r="F148" i="12" l="1"/>
  <c r="G24" i="7"/>
  <c r="I119" i="13"/>
  <c r="F146" i="13"/>
  <c r="F145" i="13"/>
  <c r="I124" i="13"/>
  <c r="I135" i="13" s="1"/>
  <c r="F147" i="13" l="1"/>
  <c r="F25" i="7"/>
  <c r="G25" i="7" s="1"/>
  <c r="F22" i="7"/>
  <c r="H30" i="5" l="1"/>
  <c r="G22" i="7" l="1"/>
  <c r="F29" i="7"/>
  <c r="G29" i="7" s="1"/>
  <c r="G30" i="7" l="1"/>
  <c r="G31" i="7"/>
</calcChain>
</file>

<file path=xl/comments1.xml><?xml version="1.0" encoding="utf-8"?>
<comments xmlns="http://schemas.openxmlformats.org/spreadsheetml/2006/main">
  <authors>
    <author>Rossicléia Ferreira Campos</author>
    <author>Janayra Saraiva Lopes</author>
  </authors>
  <commentList>
    <comment ref="H34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>
      <text>
        <r>
          <rPr>
            <b/>
            <sz val="10"/>
            <color indexed="81"/>
            <rFont val="Times New Roman"/>
            <family val="1"/>
          </rPr>
          <t xml:space="preserve">Aviso prévio indenizado: </t>
        </r>
        <r>
          <rPr>
            <sz val="10"/>
            <color indexed="81"/>
            <rFont val="Times New Roman"/>
            <family val="1"/>
          </rPr>
          <t xml:space="preserve">((1/12*5% - variável)*100 = 0,42%
O empregador efetua o pagemnto da parcela relativa ao periodo de aviso.
</t>
        </r>
        <r>
          <rPr>
            <b/>
            <sz val="10"/>
            <color indexed="81"/>
            <rFont val="Times New Roman"/>
            <family val="1"/>
          </rPr>
          <t xml:space="preserve">5% </t>
        </r>
        <r>
          <rPr>
            <sz val="10"/>
            <color indexed="81"/>
            <rFont val="Times New Roman"/>
            <family val="1"/>
          </rPr>
          <t>é variável e depende da estatítica do pessoal que é demitido pelo empregador, antes do término do contrato de trabalho.</t>
        </r>
        <r>
          <rPr>
            <sz val="9"/>
            <color indexed="81"/>
            <rFont val="Segoe UI"/>
            <family val="2"/>
          </rPr>
          <t xml:space="preserve"> </t>
        </r>
      </text>
    </comment>
    <comment ref="I73" authorId="0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8% = montante a ser recolhido mensalmente a titulo de FGTS.
0,5 = 40% + 10% = Multa relativa ao FGTS para rescisão sem justa causa.
0,05 = 5% (variável) dos empregados não cumprem aviso prévio.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75" authorId="1" shapeId="0">
      <text>
        <r>
          <rPr>
            <b/>
            <sz val="10"/>
            <color indexed="81"/>
            <rFont val="Times New Roman"/>
            <family val="1"/>
          </rPr>
          <t>Aviso prévio trabalhado:</t>
        </r>
        <r>
          <rPr>
            <sz val="10"/>
            <color indexed="81"/>
            <rFont val="Times New Roman"/>
            <family val="1"/>
          </rPr>
          <t xml:space="preserve"> ((7/30)/12) x 1 - variável)*100 = 1,94%
Acórdão n° 1186/TCU - Plenário (07/06/17) - 9.2. determina ao TRT da 6° que, nas futuras contratações de mão de obra receirizada, esteja expresso na minuta do contrato que a parcela mensal a titulo de aviso previo será no percentual máximo de 1,94% no primeiro ano, e, em caso de prorrogação do contrato, o percentual máximo dessa parcela será de 0,194% a cada ano de prorrogação, a ser incluido por acasião da formulação do aditivo da prorrogação do contrato, conforme ditames da Lei 12.506/2011.</t>
        </r>
      </text>
    </comment>
    <comment ref="H77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8% = montante a ser recolhido mensalmente a titulo de FGTS.
0,5 = 40% + 10% = Multa relativa ao FGTS para rescisão sem justa causa.
0,95 = 95% (variável) dos empregados cumprem aviso trabalhado e 5% permanecem com o empregador.</t>
        </r>
      </text>
    </comment>
    <comment ref="H85" authorId="0" shapeId="0">
      <text>
        <r>
          <rPr>
            <b/>
            <sz val="10"/>
            <color indexed="81"/>
            <rFont val="Times New Roman"/>
            <family val="1"/>
          </rPr>
          <t>Férias</t>
        </r>
        <r>
          <rPr>
            <sz val="10"/>
            <color indexed="81"/>
            <rFont val="Times New Roman"/>
            <family val="1"/>
          </rPr>
          <t xml:space="preserve">
Somente Férias = 9,075% 
Cotação de 12,10% sobre o valor do Módulo 1 - Composição da remuneração, conforme Anexo XII da IN 5/17
(Férias + Adicional = 12,10%)
(Férias = 9,075% Adicional de Férias= 3,025%)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Deve ser provisionado para o repositor substituto apenas 1/12 das férias, tempo máximo em que ocupará o posto do titular. 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>((2/30/12) x 100 = 0,556%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2.xml><?xml version="1.0" encoding="utf-8"?>
<comments xmlns="http://schemas.openxmlformats.org/spreadsheetml/2006/main">
  <authors>
    <author>Rossicléia Ferreira Campos</author>
    <author>Janayra Saraiva Lopes</author>
  </authors>
  <commentList>
    <comment ref="H34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3" authorId="0" shapeId="0">
      <text>
        <r>
          <rPr>
            <b/>
            <sz val="10"/>
            <color indexed="81"/>
            <rFont val="Times New Roman"/>
            <family val="1"/>
          </rPr>
          <t xml:space="preserve">Aviso prévio indenizado: </t>
        </r>
        <r>
          <rPr>
            <sz val="10"/>
            <color indexed="81"/>
            <rFont val="Times New Roman"/>
            <family val="1"/>
          </rPr>
          <t xml:space="preserve">((1/12*5% - variável)*100 = 0,42%
O empregador efetua o pagemnto da parcela relativa ao periodo de aviso.
</t>
        </r>
        <r>
          <rPr>
            <b/>
            <sz val="10"/>
            <color indexed="81"/>
            <rFont val="Times New Roman"/>
            <family val="1"/>
          </rPr>
          <t xml:space="preserve">5% </t>
        </r>
        <r>
          <rPr>
            <sz val="10"/>
            <color indexed="81"/>
            <rFont val="Times New Roman"/>
            <family val="1"/>
          </rPr>
          <t>é variável e depende da estatítica do pessoal que é demitido pelo empregador, antes do término do contrato de trabalho.</t>
        </r>
        <r>
          <rPr>
            <sz val="9"/>
            <color indexed="81"/>
            <rFont val="Segoe UI"/>
            <family val="2"/>
          </rPr>
          <t xml:space="preserve"> </t>
        </r>
      </text>
    </comment>
    <comment ref="I74" authorId="0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5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8% = montante a ser recolhido mensalmente a titulo de FGTS.
0,5 = 40% + 10% = Multa relativa ao FGTS para rescisão sem justa causa.
0,05 = 5% (variável) dos empregados não cumprem aviso prévio.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76" authorId="1" shapeId="0">
      <text>
        <r>
          <rPr>
            <b/>
            <sz val="10"/>
            <color indexed="81"/>
            <rFont val="Times New Roman"/>
            <family val="1"/>
          </rPr>
          <t>Aviso prévio trabalhado:</t>
        </r>
        <r>
          <rPr>
            <sz val="10"/>
            <color indexed="81"/>
            <rFont val="Times New Roman"/>
            <family val="1"/>
          </rPr>
          <t xml:space="preserve"> ((7/30)/12) x 1 - variável)*100 = 1,94%
Acórdão n° 1186/TCU - Plenário (07/06/17) - 9.2. determina ao TRT da 6° que, nas futuras contratações de mão de obra receirizada, esteja expresso na minuta do contrato que a parcela mensal a titulo de aviso previo será no percentual máximo de 1,94% no primeiro ano, e, em caso de prorrogação do contrato, o percentual máximo dessa parcela será de 0,194% a cada ano de prorrogação, a ser incluido por acasião da formulação do aditivo da prorrogação do contrato, conforme ditames da Lei 12.506/2011.</t>
        </r>
      </text>
    </comment>
    <comment ref="H78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8% = montante a ser recolhido mensalmente a titulo de FGTS.
0,5 = 40% + 10% = Multa relativa ao FGTS para rescisão sem justa causa.
0,95 = 95% (variável) dos empregados cumprem aviso trabalhado e 5% permanecem com o empregador.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>Férias</t>
        </r>
        <r>
          <rPr>
            <sz val="10"/>
            <color indexed="81"/>
            <rFont val="Times New Roman"/>
            <family val="1"/>
          </rPr>
          <t xml:space="preserve">
Somente Férias = 9,075% 
Cotação de 12,10% sobre o valor do Módulo 1 - Composição da remuneração, conforme Anexo XII da IN 5/17
(Férias + Adicional = 12,10%)
(Férias = 9,075% Adicional de Férias= 3,025%)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Deve ser provisionado para o repositor substituto apenas 1/12 das férias, tempo máximo em que ocupará o posto do titular. </t>
        </r>
      </text>
    </comment>
    <comment ref="H87" authorId="0" shapeId="0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>((2/30/12) x 100 = 0,556%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9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90" authorId="0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8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9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20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3.xml><?xml version="1.0" encoding="utf-8"?>
<comments xmlns="http://schemas.openxmlformats.org/spreadsheetml/2006/main">
  <authors>
    <author>Rossicléia Ferreira Campos</author>
    <author>Janayra Saraiva Lopes</author>
  </authors>
  <commentList>
    <comment ref="H34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>
      <text>
        <r>
          <rPr>
            <b/>
            <sz val="10"/>
            <color indexed="81"/>
            <rFont val="Times New Roman"/>
            <family val="1"/>
          </rPr>
          <t xml:space="preserve">Aviso prévio indenizado: </t>
        </r>
        <r>
          <rPr>
            <sz val="10"/>
            <color indexed="81"/>
            <rFont val="Times New Roman"/>
            <family val="1"/>
          </rPr>
          <t xml:space="preserve">((1/12*5% - variável)*100 = 0,42%
O empregador efetua o pagemnto da parcela relativa ao periodo de aviso.
</t>
        </r>
        <r>
          <rPr>
            <b/>
            <sz val="10"/>
            <color indexed="81"/>
            <rFont val="Times New Roman"/>
            <family val="1"/>
          </rPr>
          <t xml:space="preserve">5% </t>
        </r>
        <r>
          <rPr>
            <sz val="10"/>
            <color indexed="81"/>
            <rFont val="Times New Roman"/>
            <family val="1"/>
          </rPr>
          <t>é variável e depende da estatítica do pessoal que é demitido pelo empregador, antes do término do contrato de trabalho.</t>
        </r>
        <r>
          <rPr>
            <sz val="9"/>
            <color indexed="81"/>
            <rFont val="Segoe UI"/>
            <family val="2"/>
          </rPr>
          <t xml:space="preserve"> </t>
        </r>
      </text>
    </comment>
    <comment ref="I73" authorId="0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8% = montante a ser recolhido mensalmente a titulo de FGTS.
0,5 = 40% + 10% = Multa relativa ao FGTS para rescisão sem justa causa.
0,05 = 5% (variável) dos empregados não cumprem aviso prévio.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75" authorId="1" shapeId="0">
      <text>
        <r>
          <rPr>
            <b/>
            <sz val="10"/>
            <color indexed="81"/>
            <rFont val="Times New Roman"/>
            <family val="1"/>
          </rPr>
          <t>Aviso prévio trabalhado:</t>
        </r>
        <r>
          <rPr>
            <sz val="10"/>
            <color indexed="81"/>
            <rFont val="Times New Roman"/>
            <family val="1"/>
          </rPr>
          <t xml:space="preserve"> ((7/30)/12) x 1 - variável)*100 = 1,94%
Acórdão n° 1186/TCU - Plenário (07/06/17) - 9.2. determina ao TRT da 6° que, nas futuras contratações de mão de obra receirizada, esteja expresso na minuta do contrato que a parcela mensal a titulo de aviso previo será no percentual máximo de 1,94% no primeiro ano, e, em caso de prorrogação do contrato, o percentual máximo dessa parcela será de 0,194% a cada ano de prorrogação, a ser incluido por acasião da formulação do aditivo da prorrogação do contrato, conforme ditames da Lei 12.506/2011.</t>
        </r>
      </text>
    </comment>
    <comment ref="H77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8% = montante a ser recolhido mensalmente a titulo de FGTS.
0,5 = 40% + 10% = Multa relativa ao FGTS para rescisão sem justa causa.
0,95 = 95% (variável) dos empregados cumprem aviso trabalhado e 5% permanecem com o empregador.</t>
        </r>
      </text>
    </comment>
    <comment ref="H85" authorId="0" shapeId="0">
      <text>
        <r>
          <rPr>
            <b/>
            <sz val="10"/>
            <color indexed="81"/>
            <rFont val="Times New Roman"/>
            <family val="1"/>
          </rPr>
          <t>Férias</t>
        </r>
        <r>
          <rPr>
            <sz val="10"/>
            <color indexed="81"/>
            <rFont val="Times New Roman"/>
            <family val="1"/>
          </rPr>
          <t xml:space="preserve">
Somente Férias = 9,075% 
Cotação de 12,10% sobre o valor do Módulo 1 - Composição da remuneração, conforme Anexo XII da IN 5/17
(Férias + Adicional = 12,10%)
(Férias = 9,075% Adicional de Férias= 3,025%)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Deve ser provisionado para o repositor substituto apenas 1/12 das férias, tempo máximo em que ocupará o posto do titular. 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>((2/30/12) x 100 = 0,556%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4.xml><?xml version="1.0" encoding="utf-8"?>
<comments xmlns="http://schemas.openxmlformats.org/spreadsheetml/2006/main">
  <authors>
    <author>Rossicléia Ferreira Campos</author>
    <author>Janayra Saraiva Lopes</author>
  </authors>
  <commentList>
    <comment ref="H34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>
      <text>
        <r>
          <rPr>
            <b/>
            <sz val="10"/>
            <color indexed="81"/>
            <rFont val="Times New Roman"/>
            <family val="1"/>
          </rPr>
          <t xml:space="preserve">Aviso prévio indenizado: </t>
        </r>
        <r>
          <rPr>
            <sz val="10"/>
            <color indexed="81"/>
            <rFont val="Times New Roman"/>
            <family val="1"/>
          </rPr>
          <t xml:space="preserve">((1/12*5% - variável)*100 = 0,42%
O empregador efetua o pagemnto da parcela relativa ao periodo de aviso.
</t>
        </r>
        <r>
          <rPr>
            <b/>
            <sz val="10"/>
            <color indexed="81"/>
            <rFont val="Times New Roman"/>
            <family val="1"/>
          </rPr>
          <t xml:space="preserve">5% </t>
        </r>
        <r>
          <rPr>
            <sz val="10"/>
            <color indexed="81"/>
            <rFont val="Times New Roman"/>
            <family val="1"/>
          </rPr>
          <t>é variável e depende da estatítica do pessoal que é demitido pelo empregador, antes do término do contrato de trabalho.</t>
        </r>
        <r>
          <rPr>
            <sz val="9"/>
            <color indexed="81"/>
            <rFont val="Segoe UI"/>
            <family val="2"/>
          </rPr>
          <t xml:space="preserve"> </t>
        </r>
      </text>
    </comment>
    <comment ref="I73" authorId="0" shapeId="0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8% = montante a ser recolhido mensalmente a titulo de FGTS.
0,5 = 40% + 10% = Multa relativa ao FGTS para rescisão sem justa causa.
0,05 = 5% (variável) dos empregados não cumprem aviso prévio.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75" authorId="1" shapeId="0">
      <text>
        <r>
          <rPr>
            <b/>
            <sz val="10"/>
            <color indexed="81"/>
            <rFont val="Times New Roman"/>
            <family val="1"/>
          </rPr>
          <t>Aviso prévio trabalhado:</t>
        </r>
        <r>
          <rPr>
            <sz val="10"/>
            <color indexed="81"/>
            <rFont val="Times New Roman"/>
            <family val="1"/>
          </rPr>
          <t xml:space="preserve"> ((7/30)/12) x 1 - variável)*100 = 1,94%
Acórdão n° 1186/TCU - Plenário (07/06/17) - 9.2. determina ao TRT da 6° que, nas futuras contratações de mão de obra receirizada, esteja expresso na minuta do contrato que a parcela mensal a titulo de aviso previo será no percentual máximo de 1,94% no primeiro ano, e, em caso de prorrogação do contrato, o percentual máximo dessa parcela será de 0,194% a cada ano de prorrogação, a ser incluido por acasião da formulação do aditivo da prorrogação do contrato, conforme ditames da Lei 12.506/2011.</t>
        </r>
      </text>
    </comment>
    <comment ref="H77" authorId="0" shapeId="0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8% = montante a ser recolhido mensalmente a titulo de FGTS.
0,5 = 40% + 10% = Multa relativa ao FGTS para rescisão sem justa causa.
0,95 = 95% (variável) dos empregados cumprem aviso trabalhado e 5% permanecem com o empregador.</t>
        </r>
      </text>
    </comment>
    <comment ref="H85" authorId="0" shapeId="0">
      <text>
        <r>
          <rPr>
            <b/>
            <sz val="10"/>
            <color indexed="81"/>
            <rFont val="Times New Roman"/>
            <family val="1"/>
          </rPr>
          <t>Férias</t>
        </r>
        <r>
          <rPr>
            <sz val="10"/>
            <color indexed="81"/>
            <rFont val="Times New Roman"/>
            <family val="1"/>
          </rPr>
          <t xml:space="preserve">
Somente Férias = 9,075% 
Cotação de 12,10% sobre o valor do Módulo 1 - Composição da remuneração, conforme Anexo XII da IN 5/17
(Férias + Adicional = 12,10%)
(Férias = 9,075% Adicional de Férias= 3,025%)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Deve ser provisionado para o repositor substituto apenas 1/12 das férias, tempo máximo em que ocupará o posto do titular. 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>((2/30/12) x 100 = 0,556%</t>
        </r>
        <r>
          <rPr>
            <b/>
            <sz val="10"/>
            <color indexed="81"/>
            <rFont val="Times New Roman"/>
            <family val="1"/>
          </rPr>
          <t xml:space="preserve">
</t>
        </r>
        <r>
          <rPr>
            <sz val="10"/>
            <color indexed="81"/>
            <rFont val="Times New Roman"/>
            <family val="1"/>
          </rPr>
          <t>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7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8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9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sharedStrings.xml><?xml version="1.0" encoding="utf-8"?>
<sst xmlns="http://schemas.openxmlformats.org/spreadsheetml/2006/main" count="1081" uniqueCount="236">
  <si>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</si>
  <si>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</si>
  <si>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</si>
  <si>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</si>
  <si>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</si>
  <si>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</si>
  <si>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</si>
  <si>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</si>
  <si>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</si>
  <si>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</si>
  <si>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</si>
  <si>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</si>
  <si>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</si>
  <si>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</si>
  <si>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</si>
  <si>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</si>
  <si>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</si>
  <si>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</si>
  <si>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</si>
  <si>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</si>
  <si>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Adicional noturno</t>
  </si>
  <si>
    <t>E</t>
  </si>
  <si>
    <t>Adicional de hora noturna reduzida</t>
  </si>
  <si>
    <t>F</t>
  </si>
  <si>
    <t>Adicional de hora-extra no feriado trabalhado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</si>
  <si>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</si>
  <si>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</si>
  <si>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</si>
  <si>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</si>
  <si>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</si>
  <si>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</si>
  <si>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</si>
  <si>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</si>
  <si>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</si>
  <si>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</si>
  <si>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</si>
  <si>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</si>
  <si>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</si>
  <si>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</si>
  <si>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</si>
  <si>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</si>
  <si>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</si>
  <si>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</si>
  <si>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</si>
  <si>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</si>
  <si>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</si>
  <si>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</si>
  <si>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</si>
  <si>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Auxílio-Refeição/Alimentação</t>
  </si>
  <si>
    <t>Assistência Médica e Familiar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</si>
  <si>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</si>
  <si>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</si>
  <si>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</si>
  <si>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</si>
  <si>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indenizado</t>
  </si>
  <si>
    <t>Incidência dos encargos do submódulo 2.2 sobre o aviso-prévio trabalhado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</si>
  <si>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</si>
  <si>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</si>
  <si>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</si>
  <si>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</si>
  <si>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</si>
  <si>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</si>
  <si>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</si>
  <si>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Incidência dos encargos do submódulo 2.2 sobre o submódulo 4.2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</si>
  <si>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</si>
  <si>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</si>
  <si>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</si>
  <si>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</si>
  <si>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</si>
  <si>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</si>
  <si>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</si>
  <si>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</si>
  <si>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</si>
  <si>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</si>
  <si>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</si>
  <si>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</si>
  <si>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</si>
  <si>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</si>
  <si>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</si>
  <si>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</si>
  <si>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</si>
  <si>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</si>
  <si>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</si>
  <si>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Valor Proposto por Empregado (B)</t>
  </si>
  <si>
    <t>Qtde. de Postos (E)</t>
  </si>
  <si>
    <t>Descrição</t>
  </si>
  <si>
    <t>(PCMSO, PPRA,
CIPA e LTCAT)</t>
  </si>
  <si>
    <t>Kit Primeiros Socorros</t>
  </si>
  <si>
    <t>RIO BRANCO/ACRE</t>
  </si>
  <si>
    <t>ITEM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</si>
  <si>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</si>
  <si>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</si>
  <si>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</si>
  <si>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</si>
  <si>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</si>
  <si>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</si>
  <si>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</si>
  <si>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Licença-paternidade</t>
  </si>
  <si>
    <t>Ausência por acidente de trabalho</t>
  </si>
  <si>
    <t>Afastamento Maternidade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</si>
  <si>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</si>
  <si>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</si>
  <si>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</si>
  <si>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</si>
  <si>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</si>
  <si>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</si>
  <si>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</si>
  <si>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</si>
  <si>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</si>
  <si>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</si>
  <si>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</si>
  <si>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</si>
  <si>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</si>
  <si>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</si>
  <si>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</si>
  <si>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</si>
  <si>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</si>
  <si>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Valor global da proposta
(Valor mensal do serviço multiplicado por 12 (doze), número de meses do
contrato).</t>
  </si>
  <si>
    <t>Auxílio Funeral</t>
  </si>
  <si>
    <t>A.2) Quantidade de passagens por mês por empregado:</t>
  </si>
  <si>
    <t>Férias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</si>
  <si>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</si>
  <si>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</si>
  <si>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</si>
  <si>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</si>
  <si>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</si>
  <si>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</si>
  <si>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SUBMÓDULO 2.3 - BENEFÍCIOS MENSAIS E DIÁRIOS</t>
  </si>
  <si>
    <t>BASE DE CÁLCULO PARA O MÓDULO 4 = MÓDULO 1 + MÓDULO 2 + MÓDULO 3</t>
  </si>
  <si>
    <t>MÓDULO 2</t>
  </si>
  <si>
    <t>MÓDULO 3</t>
  </si>
  <si>
    <t>BASE DE CÁLCULO PARA O MÓDULO 6 = MÓDULO 1 + MÓDULO 2 = MÓDULO 3
 + MÓDULO 4 + MÓDULO 5</t>
  </si>
  <si>
    <t>MÓDULO 4</t>
  </si>
  <si>
    <t>MÓDULO 5</t>
  </si>
  <si>
    <t>Eletricista</t>
  </si>
  <si>
    <t>Licitação Nº  _______/2019</t>
  </si>
  <si>
    <t>Dia __/___/2019 às ___:___ horas</t>
  </si>
  <si>
    <r>
      <rPr>
        <b/>
        <sz val="11"/>
        <rFont val="Times New Roman"/>
        <family val="1"/>
      </rPr>
      <t xml:space="preserve">PLANILHA DE CUSTOS E FORMAÇÃO DE PREÇOS - </t>
    </r>
    <r>
      <rPr>
        <sz val="11"/>
        <rFont val="Times New Roman"/>
        <family val="1"/>
      </rPr>
      <t xml:space="preserve">(Redação dada pela Instrução Normativa nº 05, de 25 de maio de 2017, com modificações pertinentes  trazidas pela Instrução Normativa nº 07/2018).
</t>
    </r>
  </si>
  <si>
    <t>Nº Processo Nº 08220.002755/2019-84</t>
  </si>
  <si>
    <t>Razão Social da Empresa</t>
  </si>
  <si>
    <t>Assinatura do Representante Legal da Empres</t>
  </si>
  <si>
    <t>Local e data</t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</si>
  <si>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</si>
  <si>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</si>
  <si>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</si>
  <si>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</si>
  <si>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</si>
  <si>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t>Mês</t>
  </si>
  <si>
    <t>Valor Total Mensal</t>
  </si>
  <si>
    <t>Unidade</t>
  </si>
  <si>
    <t>GRUPO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</si>
  <si>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</si>
  <si>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t xml:space="preserve">11. Cargo: </t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</si>
  <si>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</si>
  <si>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_________/ Agência:  ______C/c: ______</t>
    </r>
  </si>
  <si>
    <r>
      <rPr>
        <b/>
        <sz val="10"/>
        <rFont val="Calibri"/>
        <family val="2"/>
      </rPr>
      <t xml:space="preserve">8. Prazo de pagamento: </t>
    </r>
    <r>
      <rPr>
        <sz val="10"/>
        <rFont val="Calibri"/>
        <family val="2"/>
      </rPr>
      <t>Conforme Edital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</si>
  <si>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</si>
  <si>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</si>
  <si>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</si>
  <si>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</si>
  <si>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</si>
  <si>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</si>
  <si>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t>PLANILHA DE CUSTOS E FORMAÇÃO DE PREÇOS E PROPOSTA COMERCIAL</t>
  </si>
  <si>
    <t>PLANILHA DA ADMINISTRAÇÃO</t>
  </si>
  <si>
    <t>VALOR MENSAL por posto (trabalhador)</t>
  </si>
  <si>
    <t>VALOR ANUAL por posto (trabalhador)</t>
  </si>
  <si>
    <t>Quantidade ANUAL por posto (trabalhador)</t>
  </si>
  <si>
    <t>VALOR UNITÁRIO</t>
  </si>
  <si>
    <t>EPI's</t>
  </si>
  <si>
    <t>CINTO</t>
  </si>
  <si>
    <t xml:space="preserve">UNIFORMES </t>
  </si>
  <si>
    <t>JALECO DE BRIM</t>
  </si>
  <si>
    <t>CAMISAS EM ALGODÃO, GOLA POLO DE MANGA CURTA</t>
  </si>
  <si>
    <t>CALÇA JEANS</t>
  </si>
  <si>
    <t>PAR DE MEIAS 100% ALGODÃO</t>
  </si>
  <si>
    <t>CINTURÃO PARA-QUEDISTA</t>
  </si>
  <si>
    <t>AVENTAL DE PROTEÇÃO S/ MANGAS</t>
  </si>
  <si>
    <t>PROTETOR FACIAL PLANO</t>
  </si>
  <si>
    <t>PROTETOR RESPIRATÓRIO</t>
  </si>
  <si>
    <t>ÓCULOS DE PROTEÇÃO</t>
  </si>
  <si>
    <t>PROTETOR AURICULAR</t>
  </si>
  <si>
    <t>LUVAS DE PROTEÇÃO</t>
  </si>
  <si>
    <t>CALÇADO DE SEGURANÇA</t>
  </si>
  <si>
    <t>VALOR TOTAL EPI</t>
  </si>
  <si>
    <t>VALOR TOTAL UNIFORMES</t>
  </si>
  <si>
    <t xml:space="preserve">Valor Global Mensal </t>
  </si>
  <si>
    <t>Valor Global Anual</t>
  </si>
  <si>
    <t>Supervisão Técnica</t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</si>
  <si>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</si>
  <si>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t>01/01/2019</t>
  </si>
  <si>
    <t>SINDUSCONAC - AC000004/2019</t>
  </si>
  <si>
    <t>Técnico de edificações</t>
  </si>
  <si>
    <t>CBO 3121-05</t>
  </si>
  <si>
    <t>01/05/2019</t>
  </si>
  <si>
    <t>QUALIFICADO</t>
  </si>
  <si>
    <t>Outros (especificar) EPIs</t>
  </si>
  <si>
    <t>Mecânico de Refrigeração</t>
  </si>
  <si>
    <t>CBO 9112-05</t>
  </si>
  <si>
    <t>Salário-base  (44 horas semanais)</t>
  </si>
  <si>
    <t>Salário-base (44 horas semanais)</t>
  </si>
  <si>
    <t>CBO 7156-15</t>
  </si>
  <si>
    <t>OF. DE MANUTENÇÃO (ELETRICISTA)</t>
  </si>
  <si>
    <t>Auxílio-Refeição/Alimentação/Café da Manhã</t>
  </si>
  <si>
    <t>Engenheiro Civil, Eletricista e Mecânico (CREA)</t>
  </si>
  <si>
    <t>HOMEM / HORA</t>
  </si>
  <si>
    <t>SUPERVISÃO TÉCNICA - Supervisionar o desenvolvimento dos serviços técnicos, atuando diretamente na execução dos mesmos quando necessário. Manter permanente contato com a fiscalização do CONTRATANTE, visando a otimização de metas e objetivos. Elaborar e assinar o Relatório Mensal de Manutenção. E demais atribuições conforme ANEXO III do Termo de Referência.</t>
  </si>
  <si>
    <t>Valor Proposto por HOMEM / HORA (B)</t>
  </si>
  <si>
    <t>Qtde. de horas mensais ( C)</t>
  </si>
  <si>
    <t>Valor Total Mensal (D) = (BxC)</t>
  </si>
  <si>
    <t>Qtde. de Meses (E)</t>
  </si>
  <si>
    <t>Quantidade Mensal (horas)</t>
  </si>
  <si>
    <t>Homem / Hora</t>
  </si>
  <si>
    <t>Técnico de Edificações – Com Dedicação de Mão de Obra Exclusiva</t>
  </si>
  <si>
    <t>Mecânico de Refrigeração - Com Dedicação de Mão de Obra Exclusiva</t>
  </si>
  <si>
    <t>Eletricista - Com Dedicação de Mão de Obra Exclusiva</t>
  </si>
  <si>
    <t>Posto</t>
  </si>
  <si>
    <t>Diária</t>
  </si>
  <si>
    <t>Peças e Materiais - ANEXO V – PEÇAS E MATERIAIS - NÃO SERÁ OBJETO DE LANCE</t>
  </si>
  <si>
    <t>DIÁRIAS aos prestadores de serviço - NÃO SERÁ OBJETO DE LANCE</t>
  </si>
  <si>
    <t>VALOR TOTAL MENSAL</t>
  </si>
  <si>
    <t>Valor Global Anual do Serviço (F) = (DxE)</t>
  </si>
  <si>
    <t>2. QUADRO DEMONSTRATIVO DO VALOR GLOBAL DA PROPOSTA</t>
  </si>
  <si>
    <t>Quantidade Anual</t>
  </si>
  <si>
    <t>Supervisão Técnica (Engenheiro Civil, Mecânico e Eletricista) – Sem Dedicação de Mão de Obra Exclusiva - Homem / Hora</t>
  </si>
  <si>
    <t>Valor Total</t>
  </si>
  <si>
    <t>Seguro de Sida</t>
  </si>
  <si>
    <t>Programa de qualificação do Trabalhador</t>
  </si>
  <si>
    <t>Auxiliar de Manutenção de Edificações</t>
  </si>
  <si>
    <t>CBO 5143-10</t>
  </si>
  <si>
    <t>SEMI-QUALIFICADO</t>
  </si>
  <si>
    <t>ATENÇÃO AS CÉLULAS EM AMARELO</t>
  </si>
  <si>
    <t>VALOR ESTIMATIVO DE UNIFORMES E EPI-MANUTENÇÃO PREDIAL</t>
  </si>
  <si>
    <t>FEBRAC AC000021/2019</t>
  </si>
  <si>
    <t xml:space="preserve">CBO 2143-15 / 2142-05 / 2144-05 </t>
  </si>
  <si>
    <t>Valor UNITÁRIO Homem / Hora(R$)</t>
  </si>
  <si>
    <r>
      <t xml:space="preserve">VALOR </t>
    </r>
    <r>
      <rPr>
        <b/>
        <sz val="11"/>
        <rFont val="Times New Roman"/>
        <family val="1"/>
      </rPr>
      <t>UNITÁRIO</t>
    </r>
    <r>
      <rPr>
        <sz val="11"/>
        <rFont val="Times New Roman"/>
        <family val="1"/>
      </rPr>
      <t xml:space="preserve"> HOMEM / HORA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</si>
</sst>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165" formatCode="&quot;R$ &quot;#,##0.00"/>
    <numFmt numFmtId="166" formatCode="0.000%"/>
    <numFmt numFmtId="167" formatCode="0.0000%"/>
    <numFmt numFmtId="168" formatCode="_-&quot;R$ &quot;* #,##0.00_-;&quot;-R$ &quot;* #,##0.00_-;_-&quot;R$ &quot;* \-??_-;_-@_-"/>
    <numFmt numFmtId="169" formatCode="_(&quot;R$ &quot;* #,##0.00_);_(&quot;R$ &quot;* \(#,##0.00\);_(&quot;R$ &quot;* &quot;-&quot;??_);_(@_)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\-??_);_(@_)"/>
  </numFmts>
  <fonts count="55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name val="Arial"/>
      <family val="2"/>
    </font>
    <font>
      <b/>
      <u/>
      <sz val="14"/>
      <name val="Arial"/>
      <family val="2"/>
    </font>
    <font>
      <b/>
      <sz val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0">
    <xf numFmtId="0" fontId="0" fillId="0" borderId="0"/>
    <xf numFmtId="168" fontId="5" fillId="0" borderId="0" applyBorder="0" applyProtection="0"/>
    <xf numFmtId="9" fontId="5" fillId="0" borderId="0" applyBorder="0" applyProtection="0"/>
    <xf numFmtId="0" fontId="3" fillId="0" borderId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5" fillId="10" borderId="0" applyNumberFormat="0" applyBorder="0" applyAlignment="0" applyProtection="0"/>
    <xf numFmtId="0" fontId="16" fillId="22" borderId="20" applyNumberFormat="0" applyAlignment="0" applyProtection="0"/>
    <xf numFmtId="0" fontId="17" fillId="23" borderId="21" applyNumberFormat="0" applyAlignment="0" applyProtection="0"/>
    <xf numFmtId="0" fontId="18" fillId="0" borderId="22" applyNumberFormat="0" applyFill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7" borderId="0" applyNumberFormat="0" applyBorder="0" applyAlignment="0" applyProtection="0"/>
    <xf numFmtId="0" fontId="19" fillId="13" borderId="20" applyNumberFormat="0" applyAlignment="0" applyProtection="0"/>
    <xf numFmtId="0" fontId="20" fillId="9" borderId="0" applyNumberFormat="0" applyBorder="0" applyAlignment="0" applyProtection="0"/>
    <xf numFmtId="44" fontId="13" fillId="0" borderId="0" applyFont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69" fontId="8" fillId="0" borderId="0" applyFont="0" applyFill="0" applyBorder="0" applyAlignment="0" applyProtection="0"/>
    <xf numFmtId="0" fontId="21" fillId="28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8" fillId="29" borderId="23" applyNumberFormat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0" fontId="22" fillId="22" borderId="24" applyNumberFormat="0" applyAlignment="0" applyProtection="0"/>
    <xf numFmtId="171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6" fillId="0" borderId="25" applyNumberFormat="0" applyFill="0" applyAlignment="0" applyProtection="0"/>
    <xf numFmtId="0" fontId="27" fillId="0" borderId="26" applyNumberFormat="0" applyFill="0" applyAlignment="0" applyProtection="0"/>
    <xf numFmtId="0" fontId="28" fillId="0" borderId="27" applyNumberFormat="0" applyFill="0" applyAlignment="0" applyProtection="0"/>
    <xf numFmtId="0" fontId="2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9" fillId="0" borderId="28" applyNumberFormat="0" applyFill="0" applyAlignment="0" applyProtection="0"/>
    <xf numFmtId="171" fontId="8" fillId="0" borderId="0" applyFont="0" applyFill="0" applyBorder="0" applyAlignment="0" applyProtection="0"/>
    <xf numFmtId="0" fontId="2" fillId="0" borderId="0"/>
  </cellStyleXfs>
  <cellXfs count="346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35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0" fontId="34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vertical="center" wrapText="1"/>
    </xf>
    <xf numFmtId="0" fontId="34" fillId="0" borderId="0" xfId="0" applyFont="1" applyAlignment="1">
      <alignment horizontal="center"/>
    </xf>
    <xf numFmtId="0" fontId="34" fillId="0" borderId="1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29" xfId="0" applyFont="1" applyBorder="1" applyAlignment="1">
      <alignment vertical="center" wrapText="1"/>
    </xf>
    <xf numFmtId="0" fontId="34" fillId="4" borderId="1" xfId="0" applyFont="1" applyFill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10" fontId="34" fillId="0" borderId="29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right" vertical="center" wrapText="1"/>
    </xf>
    <xf numFmtId="168" fontId="34" fillId="0" borderId="0" xfId="1" applyFont="1" applyFill="1" applyBorder="1"/>
    <xf numFmtId="0" fontId="34" fillId="0" borderId="0" xfId="0" applyFont="1"/>
    <xf numFmtId="0" fontId="41" fillId="3" borderId="0" xfId="3" applyFont="1" applyFill="1" applyBorder="1" applyAlignment="1">
      <alignment horizontal="center" vertical="center" wrapText="1"/>
    </xf>
    <xf numFmtId="170" fontId="41" fillId="3" borderId="0" xfId="3" applyNumberFormat="1" applyFont="1" applyFill="1" applyBorder="1" applyAlignment="1" applyProtection="1">
      <alignment horizontal="center" vertical="center" wrapText="1"/>
    </xf>
    <xf numFmtId="0" fontId="41" fillId="3" borderId="0" xfId="3" applyFont="1" applyFill="1" applyBorder="1" applyAlignment="1" applyProtection="1">
      <alignment horizontal="center" vertical="center" wrapText="1"/>
    </xf>
    <xf numFmtId="0" fontId="41" fillId="3" borderId="0" xfId="45" applyNumberFormat="1" applyFont="1" applyFill="1" applyBorder="1" applyAlignment="1" applyProtection="1">
      <alignment horizontal="center" vertical="center" wrapText="1"/>
      <protection locked="0"/>
    </xf>
    <xf numFmtId="170" fontId="41" fillId="3" borderId="0" xfId="34" applyNumberFormat="1" applyFont="1" applyFill="1" applyBorder="1" applyAlignment="1" applyProtection="1">
      <alignment horizontal="center" vertical="center" wrapText="1"/>
      <protection locked="0"/>
    </xf>
    <xf numFmtId="2" fontId="34" fillId="2" borderId="0" xfId="0" applyNumberFormat="1" applyFont="1" applyFill="1"/>
    <xf numFmtId="10" fontId="35" fillId="0" borderId="1" xfId="0" applyNumberFormat="1" applyFont="1" applyBorder="1" applyAlignment="1">
      <alignment horizontal="center" vertical="center"/>
    </xf>
    <xf numFmtId="10" fontId="34" fillId="0" borderId="1" xfId="0" applyNumberFormat="1" applyFont="1" applyBorder="1" applyAlignment="1">
      <alignment horizontal="center" vertical="center" wrapText="1"/>
    </xf>
    <xf numFmtId="2" fontId="35" fillId="4" borderId="1" xfId="0" applyNumberFormat="1" applyFont="1" applyFill="1" applyBorder="1" applyAlignment="1">
      <alignment horizontal="center" vertical="center"/>
    </xf>
    <xf numFmtId="10" fontId="35" fillId="4" borderId="29" xfId="0" applyNumberFormat="1" applyFont="1" applyFill="1" applyBorder="1" applyAlignment="1">
      <alignment horizontal="center" vertical="center"/>
    </xf>
    <xf numFmtId="170" fontId="35" fillId="4" borderId="3" xfId="0" applyNumberFormat="1" applyFont="1" applyFill="1" applyBorder="1" applyAlignment="1">
      <alignment horizontal="center" vertical="center" wrapText="1"/>
    </xf>
    <xf numFmtId="170" fontId="34" fillId="0" borderId="1" xfId="0" applyNumberFormat="1" applyFont="1" applyBorder="1" applyAlignment="1">
      <alignment horizontal="center" vertical="center"/>
    </xf>
    <xf numFmtId="10" fontId="34" fillId="0" borderId="1" xfId="2" applyNumberFormat="1" applyFont="1" applyBorder="1" applyAlignment="1" applyProtection="1">
      <alignment horizontal="center" vertical="center" wrapText="1"/>
    </xf>
    <xf numFmtId="170" fontId="35" fillId="4" borderId="1" xfId="0" applyNumberFormat="1" applyFont="1" applyFill="1" applyBorder="1" applyAlignment="1">
      <alignment horizontal="center" vertical="center"/>
    </xf>
    <xf numFmtId="167" fontId="35" fillId="4" borderId="1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170" fontId="34" fillId="0" borderId="1" xfId="0" applyNumberFormat="1" applyFont="1" applyBorder="1" applyAlignment="1">
      <alignment horizontal="center" vertical="center" wrapText="1"/>
    </xf>
    <xf numFmtId="170" fontId="34" fillId="0" borderId="3" xfId="0" applyNumberFormat="1" applyFont="1" applyBorder="1" applyAlignment="1">
      <alignment horizontal="center" vertical="center"/>
    </xf>
    <xf numFmtId="170" fontId="34" fillId="0" borderId="10" xfId="0" applyNumberFormat="1" applyFont="1" applyBorder="1" applyAlignment="1">
      <alignment horizontal="center" vertical="center"/>
    </xf>
    <xf numFmtId="170" fontId="34" fillId="0" borderId="9" xfId="0" applyNumberFormat="1" applyFont="1" applyBorder="1" applyAlignment="1">
      <alignment horizontal="center" vertical="center"/>
    </xf>
    <xf numFmtId="4" fontId="34" fillId="0" borderId="29" xfId="0" applyNumberFormat="1" applyFont="1" applyBorder="1" applyAlignment="1">
      <alignment vertical="center" wrapText="1"/>
    </xf>
    <xf numFmtId="4" fontId="34" fillId="0" borderId="1" xfId="0" applyNumberFormat="1" applyFont="1" applyBorder="1" applyAlignment="1">
      <alignment horizontal="center" vertical="center"/>
    </xf>
    <xf numFmtId="4" fontId="34" fillId="0" borderId="29" xfId="0" applyNumberFormat="1" applyFont="1" applyBorder="1" applyAlignment="1">
      <alignment horizontal="center" vertical="center"/>
    </xf>
    <xf numFmtId="170" fontId="35" fillId="4" borderId="1" xfId="0" applyNumberFormat="1" applyFont="1" applyFill="1" applyBorder="1" applyAlignment="1">
      <alignment horizontal="center" vertical="center" wrapText="1"/>
    </xf>
    <xf numFmtId="170" fontId="35" fillId="0" borderId="1" xfId="0" applyNumberFormat="1" applyFont="1" applyBorder="1" applyAlignment="1">
      <alignment horizontal="center" vertical="center"/>
    </xf>
    <xf numFmtId="0" fontId="40" fillId="3" borderId="12" xfId="3" applyFont="1" applyFill="1" applyBorder="1" applyAlignment="1" applyProtection="1">
      <alignment horizontal="center" vertical="center" wrapText="1"/>
    </xf>
    <xf numFmtId="0" fontId="41" fillId="3" borderId="12" xfId="3" applyFont="1" applyFill="1" applyBorder="1" applyAlignment="1" applyProtection="1">
      <alignment horizontal="center" vertical="center" wrapText="1"/>
    </xf>
    <xf numFmtId="0" fontId="32" fillId="3" borderId="18" xfId="3" applyFont="1" applyFill="1" applyBorder="1" applyAlignment="1" applyProtection="1">
      <alignment horizontal="center" vertical="center" wrapText="1"/>
    </xf>
    <xf numFmtId="0" fontId="32" fillId="3" borderId="17" xfId="3" applyFont="1" applyFill="1" applyBorder="1" applyAlignment="1" applyProtection="1">
      <alignment horizontal="center" vertical="center" wrapText="1"/>
    </xf>
    <xf numFmtId="0" fontId="32" fillId="3" borderId="12" xfId="3" applyFont="1" applyFill="1" applyBorder="1" applyAlignment="1" applyProtection="1">
      <alignment horizontal="center" vertical="center" wrapText="1"/>
    </xf>
    <xf numFmtId="0" fontId="33" fillId="3" borderId="12" xfId="3" applyFont="1" applyFill="1" applyBorder="1" applyAlignment="1">
      <alignment horizontal="center" vertical="center" wrapText="1"/>
    </xf>
    <xf numFmtId="170" fontId="34" fillId="5" borderId="1" xfId="1" applyNumberFormat="1" applyFont="1" applyFill="1" applyBorder="1" applyAlignment="1">
      <alignment horizontal="center"/>
    </xf>
    <xf numFmtId="170" fontId="34" fillId="0" borderId="5" xfId="0" applyNumberFormat="1" applyFont="1" applyBorder="1" applyAlignment="1">
      <alignment horizontal="center" vertical="center" wrapText="1"/>
    </xf>
    <xf numFmtId="170" fontId="35" fillId="5" borderId="29" xfId="1" applyNumberFormat="1" applyFont="1" applyFill="1" applyBorder="1" applyAlignment="1">
      <alignment horizontal="center"/>
    </xf>
    <xf numFmtId="0" fontId="40" fillId="0" borderId="0" xfId="3" applyFont="1" applyFill="1" applyBorder="1" applyAlignment="1" applyProtection="1">
      <alignment vertical="center" wrapText="1"/>
    </xf>
    <xf numFmtId="0" fontId="41" fillId="3" borderId="0" xfId="3" applyFont="1" applyFill="1" applyBorder="1" applyAlignment="1" applyProtection="1">
      <alignment vertical="center" wrapText="1"/>
    </xf>
    <xf numFmtId="0" fontId="41" fillId="3" borderId="12" xfId="3" applyFont="1" applyFill="1" applyBorder="1" applyAlignment="1" applyProtection="1">
      <alignment vertical="center" wrapText="1"/>
    </xf>
    <xf numFmtId="170" fontId="41" fillId="3" borderId="12" xfId="34" applyNumberFormat="1" applyFont="1" applyFill="1" applyBorder="1" applyAlignment="1" applyProtection="1">
      <alignment horizontal="center" vertical="center" wrapText="1"/>
      <protection locked="0"/>
    </xf>
    <xf numFmtId="10" fontId="41" fillId="3" borderId="12" xfId="45" applyNumberFormat="1" applyFont="1" applyFill="1" applyBorder="1" applyAlignment="1" applyProtection="1">
      <alignment horizontal="center" vertical="center" wrapText="1"/>
      <protection locked="0"/>
    </xf>
    <xf numFmtId="170" fontId="33" fillId="3" borderId="18" xfId="3" applyNumberFormat="1" applyFont="1" applyFill="1" applyBorder="1" applyAlignment="1" applyProtection="1">
      <alignment horizontal="center" vertical="center" wrapText="1"/>
    </xf>
    <xf numFmtId="0" fontId="31" fillId="0" borderId="17" xfId="0" applyFont="1" applyBorder="1" applyAlignment="1">
      <alignment horizontal="center" vertical="center"/>
    </xf>
    <xf numFmtId="10" fontId="35" fillId="30" borderId="29" xfId="0" applyNumberFormat="1" applyFont="1" applyFill="1" applyBorder="1" applyAlignment="1">
      <alignment horizontal="center" vertical="center"/>
    </xf>
    <xf numFmtId="170" fontId="35" fillId="30" borderId="29" xfId="0" applyNumberFormat="1" applyFont="1" applyFill="1" applyBorder="1" applyAlignment="1">
      <alignment horizontal="center" vertical="center"/>
    </xf>
    <xf numFmtId="170" fontId="35" fillId="30" borderId="32" xfId="0" applyNumberFormat="1" applyFont="1" applyFill="1" applyBorder="1" applyAlignment="1">
      <alignment horizontal="center" vertical="center"/>
    </xf>
    <xf numFmtId="0" fontId="35" fillId="31" borderId="29" xfId="0" applyFont="1" applyFill="1" applyBorder="1" applyAlignment="1">
      <alignment horizontal="center" vertical="center"/>
    </xf>
    <xf numFmtId="170" fontId="35" fillId="31" borderId="5" xfId="0" applyNumberFormat="1" applyFont="1" applyFill="1" applyBorder="1" applyAlignment="1">
      <alignment horizontal="center" vertical="center"/>
    </xf>
    <xf numFmtId="166" fontId="34" fillId="0" borderId="1" xfId="0" applyNumberFormat="1" applyFont="1" applyBorder="1" applyAlignment="1">
      <alignment horizontal="center" vertical="center"/>
    </xf>
    <xf numFmtId="170" fontId="35" fillId="30" borderId="32" xfId="0" applyNumberFormat="1" applyFont="1" applyFill="1" applyBorder="1" applyAlignment="1">
      <alignment horizontal="center" vertical="center" wrapText="1"/>
    </xf>
    <xf numFmtId="170" fontId="35" fillId="31" borderId="32" xfId="0" applyNumberFormat="1" applyFont="1" applyFill="1" applyBorder="1" applyAlignment="1">
      <alignment horizontal="center" vertical="center"/>
    </xf>
    <xf numFmtId="0" fontId="35" fillId="30" borderId="29" xfId="0" applyFont="1" applyFill="1" applyBorder="1" applyAlignment="1">
      <alignment horizontal="center" vertical="center"/>
    </xf>
    <xf numFmtId="0" fontId="32" fillId="3" borderId="18" xfId="3" applyFont="1" applyFill="1" applyBorder="1" applyAlignment="1" applyProtection="1">
      <alignment horizontal="center" vertical="center" wrapText="1"/>
    </xf>
    <xf numFmtId="0" fontId="32" fillId="3" borderId="17" xfId="3" applyFont="1" applyFill="1" applyBorder="1" applyAlignment="1" applyProtection="1">
      <alignment horizontal="center" vertical="center" wrapText="1"/>
    </xf>
    <xf numFmtId="0" fontId="31" fillId="0" borderId="17" xfId="0" applyFont="1" applyBorder="1" applyAlignment="1">
      <alignment horizontal="center" vertical="center"/>
    </xf>
    <xf numFmtId="0" fontId="35" fillId="4" borderId="5" xfId="0" applyFont="1" applyFill="1" applyBorder="1" applyAlignment="1">
      <alignment horizontal="center" vertical="center"/>
    </xf>
    <xf numFmtId="0" fontId="8" fillId="0" borderId="0" xfId="41"/>
    <xf numFmtId="0" fontId="8" fillId="0" borderId="0" xfId="41" applyBorder="1"/>
    <xf numFmtId="0" fontId="8" fillId="0" borderId="0" xfId="41" applyFont="1" applyBorder="1" applyAlignment="1">
      <alignment horizontal="center" vertical="center"/>
    </xf>
    <xf numFmtId="0" fontId="44" fillId="0" borderId="0" xfId="41" applyFont="1"/>
    <xf numFmtId="0" fontId="44" fillId="0" borderId="0" xfId="41" applyFont="1" applyBorder="1" applyAlignment="1">
      <alignment horizontal="center" vertical="center"/>
    </xf>
    <xf numFmtId="0" fontId="44" fillId="0" borderId="0" xfId="41" applyFont="1" applyBorder="1"/>
    <xf numFmtId="0" fontId="44" fillId="0" borderId="0" xfId="41" applyFont="1" applyBorder="1" applyAlignment="1">
      <alignment horizontal="center"/>
    </xf>
    <xf numFmtId="0" fontId="44" fillId="0" borderId="0" xfId="41" applyFont="1" applyBorder="1" applyAlignment="1">
      <alignment wrapText="1"/>
    </xf>
    <xf numFmtId="170" fontId="46" fillId="3" borderId="29" xfId="41" applyNumberFormat="1" applyFont="1" applyFill="1" applyBorder="1"/>
    <xf numFmtId="0" fontId="45" fillId="0" borderId="0" xfId="41" applyFont="1"/>
    <xf numFmtId="165" fontId="47" fillId="3" borderId="29" xfId="41" applyNumberFormat="1" applyFont="1" applyFill="1" applyBorder="1" applyAlignment="1">
      <alignment horizontal="center" vertical="center" wrapText="1"/>
    </xf>
    <xf numFmtId="169" fontId="46" fillId="3" borderId="29" xfId="37" applyFont="1" applyFill="1" applyBorder="1" applyAlignment="1">
      <alignment horizontal="center" vertical="center"/>
    </xf>
    <xf numFmtId="0" fontId="44" fillId="0" borderId="29" xfId="41" applyFont="1" applyBorder="1"/>
    <xf numFmtId="0" fontId="8" fillId="0" borderId="29" xfId="41" applyBorder="1"/>
    <xf numFmtId="0" fontId="47" fillId="3" borderId="29" xfId="41" applyFont="1" applyFill="1" applyBorder="1" applyAlignment="1">
      <alignment horizontal="center" vertical="center" wrapText="1"/>
    </xf>
    <xf numFmtId="0" fontId="44" fillId="0" borderId="29" xfId="41" applyFont="1" applyBorder="1" applyAlignment="1">
      <alignment horizontal="center" vertical="center"/>
    </xf>
    <xf numFmtId="0" fontId="44" fillId="0" borderId="0" xfId="41" applyFont="1" applyAlignment="1">
      <alignment horizontal="left"/>
    </xf>
    <xf numFmtId="0" fontId="2" fillId="0" borderId="0" xfId="59"/>
    <xf numFmtId="4" fontId="2" fillId="0" borderId="0" xfId="59" applyNumberFormat="1"/>
    <xf numFmtId="170" fontId="43" fillId="32" borderId="29" xfId="59" applyNumberFormat="1" applyFont="1" applyFill="1" applyBorder="1" applyAlignment="1">
      <alignment horizontal="center"/>
    </xf>
    <xf numFmtId="170" fontId="2" fillId="33" borderId="29" xfId="59" applyNumberFormat="1" applyFill="1" applyBorder="1" applyAlignment="1">
      <alignment horizontal="center"/>
    </xf>
    <xf numFmtId="1" fontId="2" fillId="33" borderId="29" xfId="59" applyNumberFormat="1" applyFill="1" applyBorder="1" applyAlignment="1">
      <alignment horizontal="center"/>
    </xf>
    <xf numFmtId="170" fontId="43" fillId="7" borderId="29" xfId="59" applyNumberFormat="1" applyFont="1" applyFill="1" applyBorder="1" applyAlignment="1">
      <alignment horizontal="center"/>
    </xf>
    <xf numFmtId="0" fontId="2" fillId="33" borderId="29" xfId="59" applyFill="1" applyBorder="1" applyAlignment="1">
      <alignment horizontal="center"/>
    </xf>
    <xf numFmtId="170" fontId="43" fillId="32" borderId="29" xfId="59" applyNumberFormat="1" applyFont="1" applyFill="1" applyBorder="1" applyAlignment="1">
      <alignment horizontal="center" vertical="center" wrapText="1"/>
    </xf>
    <xf numFmtId="1" fontId="43" fillId="32" borderId="29" xfId="59" applyNumberFormat="1" applyFont="1" applyFill="1" applyBorder="1" applyAlignment="1">
      <alignment horizontal="center" vertical="center" wrapText="1"/>
    </xf>
    <xf numFmtId="4" fontId="43" fillId="32" borderId="29" xfId="59" applyNumberFormat="1" applyFont="1" applyFill="1" applyBorder="1" applyAlignment="1">
      <alignment horizontal="center" vertical="center" wrapText="1"/>
    </xf>
    <xf numFmtId="0" fontId="43" fillId="32" borderId="29" xfId="59" applyFont="1" applyFill="1" applyBorder="1" applyAlignment="1">
      <alignment horizontal="center" vertical="center" wrapText="1"/>
    </xf>
    <xf numFmtId="170" fontId="2" fillId="3" borderId="29" xfId="59" applyNumberFormat="1" applyFill="1" applyBorder="1" applyAlignment="1">
      <alignment horizontal="center"/>
    </xf>
    <xf numFmtId="1" fontId="2" fillId="3" borderId="29" xfId="59" applyNumberFormat="1" applyFill="1" applyBorder="1" applyAlignment="1">
      <alignment horizontal="center"/>
    </xf>
    <xf numFmtId="4" fontId="2" fillId="3" borderId="29" xfId="59" applyNumberFormat="1" applyFill="1" applyBorder="1" applyAlignment="1">
      <alignment horizontal="center"/>
    </xf>
    <xf numFmtId="0" fontId="2" fillId="3" borderId="29" xfId="59" applyFill="1" applyBorder="1" applyAlignment="1">
      <alignment horizontal="center"/>
    </xf>
    <xf numFmtId="170" fontId="43" fillId="33" borderId="29" xfId="59" applyNumberFormat="1" applyFont="1" applyFill="1" applyBorder="1" applyAlignment="1">
      <alignment horizontal="center" vertical="center" wrapText="1"/>
    </xf>
    <xf numFmtId="0" fontId="43" fillId="33" borderId="29" xfId="59" applyFont="1" applyFill="1" applyBorder="1" applyAlignment="1">
      <alignment horizontal="center" vertical="center" wrapText="1"/>
    </xf>
    <xf numFmtId="170" fontId="51" fillId="7" borderId="29" xfId="59" applyNumberFormat="1" applyFont="1" applyFill="1" applyBorder="1" applyAlignment="1">
      <alignment horizontal="center" vertical="center" wrapText="1"/>
    </xf>
    <xf numFmtId="0" fontId="52" fillId="0" borderId="29" xfId="0" applyFont="1" applyBorder="1" applyAlignment="1">
      <alignment horizontal="left" vertical="center" wrapText="1"/>
    </xf>
    <xf numFmtId="0" fontId="53" fillId="3" borderId="29" xfId="41" applyFont="1" applyFill="1" applyBorder="1" applyAlignment="1">
      <alignment horizontal="center" vertical="center" wrapText="1"/>
    </xf>
    <xf numFmtId="0" fontId="53" fillId="3" borderId="29" xfId="41" applyNumberFormat="1" applyFont="1" applyFill="1" applyBorder="1" applyAlignment="1">
      <alignment horizontal="center" vertical="center" wrapText="1"/>
    </xf>
    <xf numFmtId="0" fontId="8" fillId="0" borderId="29" xfId="41" applyFont="1" applyBorder="1" applyAlignment="1">
      <alignment horizontal="center" vertical="center"/>
    </xf>
    <xf numFmtId="10" fontId="34" fillId="7" borderId="1" xfId="0" applyNumberFormat="1" applyFont="1" applyFill="1" applyBorder="1" applyAlignment="1">
      <alignment horizontal="center" vertical="center" wrapText="1"/>
    </xf>
    <xf numFmtId="10" fontId="34" fillId="7" borderId="1" xfId="0" applyNumberFormat="1" applyFont="1" applyFill="1" applyBorder="1" applyAlignment="1">
      <alignment horizontal="center" vertical="center"/>
    </xf>
    <xf numFmtId="0" fontId="35" fillId="34" borderId="3" xfId="0" applyFont="1" applyFill="1" applyBorder="1" applyAlignment="1">
      <alignment horizontal="center" vertical="center" wrapText="1"/>
    </xf>
    <xf numFmtId="2" fontId="35" fillId="34" borderId="3" xfId="0" applyNumberFormat="1" applyFont="1" applyFill="1" applyBorder="1" applyAlignment="1">
      <alignment horizontal="center" vertical="center" wrapText="1"/>
    </xf>
    <xf numFmtId="0" fontId="35" fillId="34" borderId="1" xfId="0" applyFont="1" applyFill="1" applyBorder="1" applyAlignment="1">
      <alignment horizontal="center" vertical="center"/>
    </xf>
    <xf numFmtId="0" fontId="35" fillId="34" borderId="1" xfId="0" applyFont="1" applyFill="1" applyBorder="1" applyAlignment="1">
      <alignment horizontal="center" vertical="center" wrapText="1"/>
    </xf>
    <xf numFmtId="2" fontId="35" fillId="34" borderId="1" xfId="0" applyNumberFormat="1" applyFont="1" applyFill="1" applyBorder="1" applyAlignment="1">
      <alignment horizontal="center" vertical="center"/>
    </xf>
    <xf numFmtId="0" fontId="35" fillId="34" borderId="2" xfId="0" applyFont="1" applyFill="1" applyBorder="1" applyAlignment="1">
      <alignment horizontal="center" vertical="center"/>
    </xf>
    <xf numFmtId="2" fontId="35" fillId="34" borderId="1" xfId="0" applyNumberFormat="1" applyFont="1" applyFill="1" applyBorder="1" applyAlignment="1">
      <alignment horizontal="center" vertical="center" wrapText="1"/>
    </xf>
    <xf numFmtId="0" fontId="35" fillId="34" borderId="8" xfId="0" applyFont="1" applyFill="1" applyBorder="1" applyAlignment="1">
      <alignment horizontal="center" vertical="center"/>
    </xf>
    <xf numFmtId="2" fontId="35" fillId="34" borderId="8" xfId="0" applyNumberFormat="1" applyFont="1" applyFill="1" applyBorder="1" applyAlignment="1">
      <alignment horizontal="center" vertical="center" wrapText="1"/>
    </xf>
    <xf numFmtId="0" fontId="34" fillId="34" borderId="1" xfId="0" applyFont="1" applyFill="1" applyBorder="1" applyAlignment="1">
      <alignment horizontal="center" vertical="center"/>
    </xf>
    <xf numFmtId="2" fontId="34" fillId="34" borderId="1" xfId="0" applyNumberFormat="1" applyFont="1" applyFill="1" applyBorder="1" applyAlignment="1">
      <alignment horizontal="center" vertical="center"/>
    </xf>
    <xf numFmtId="0" fontId="35" fillId="34" borderId="1" xfId="0" applyFont="1" applyFill="1" applyBorder="1" applyAlignment="1">
      <alignment horizontal="center"/>
    </xf>
    <xf numFmtId="2" fontId="35" fillId="34" borderId="1" xfId="0" applyNumberFormat="1" applyFont="1" applyFill="1" applyBorder="1" applyAlignment="1">
      <alignment horizontal="center"/>
    </xf>
    <xf numFmtId="0" fontId="33" fillId="3" borderId="12" xfId="3" applyFont="1" applyFill="1" applyBorder="1" applyAlignment="1" applyProtection="1">
      <alignment horizontal="center" vertical="center" wrapText="1"/>
    </xf>
    <xf numFmtId="0" fontId="32" fillId="3" borderId="13" xfId="3" applyFont="1" applyFill="1" applyBorder="1" applyAlignment="1" applyProtection="1">
      <alignment horizontal="center" vertical="center" wrapText="1"/>
    </xf>
    <xf numFmtId="165" fontId="40" fillId="7" borderId="1" xfId="0" applyNumberFormat="1" applyFont="1" applyFill="1" applyBorder="1" applyAlignment="1">
      <alignment horizontal="center" vertical="center"/>
    </xf>
    <xf numFmtId="3" fontId="40" fillId="7" borderId="3" xfId="0" applyNumberFormat="1" applyFont="1" applyFill="1" applyBorder="1" applyAlignment="1">
      <alignment horizontal="center" vertical="center"/>
    </xf>
    <xf numFmtId="9" fontId="40" fillId="7" borderId="1" xfId="2" applyFont="1" applyFill="1" applyBorder="1" applyAlignment="1" applyProtection="1">
      <alignment horizontal="center" vertical="center"/>
    </xf>
    <xf numFmtId="170" fontId="34" fillId="7" borderId="1" xfId="0" applyNumberFormat="1" applyFont="1" applyFill="1" applyBorder="1" applyAlignment="1">
      <alignment horizontal="center" vertical="center" wrapText="1"/>
    </xf>
    <xf numFmtId="10" fontId="34" fillId="0" borderId="8" xfId="0" applyNumberFormat="1" applyFont="1" applyBorder="1" applyAlignment="1">
      <alignment horizontal="center" vertical="center"/>
    </xf>
    <xf numFmtId="167" fontId="35" fillId="7" borderId="1" xfId="0" applyNumberFormat="1" applyFont="1" applyFill="1" applyBorder="1" applyAlignment="1">
      <alignment horizontal="center" vertical="center"/>
    </xf>
    <xf numFmtId="170" fontId="34" fillId="7" borderId="1" xfId="0" applyNumberFormat="1" applyFont="1" applyFill="1" applyBorder="1" applyAlignment="1">
      <alignment horizontal="right" vertical="center"/>
    </xf>
    <xf numFmtId="170" fontId="34" fillId="7" borderId="1" xfId="0" applyNumberFormat="1" applyFont="1" applyFill="1" applyBorder="1" applyAlignment="1">
      <alignment horizontal="right" vertical="center" wrapText="1"/>
    </xf>
    <xf numFmtId="170" fontId="34" fillId="0" borderId="29" xfId="0" applyNumberFormat="1" applyFont="1" applyBorder="1" applyAlignment="1">
      <alignment horizontal="center" vertical="center"/>
    </xf>
    <xf numFmtId="0" fontId="32" fillId="0" borderId="29" xfId="59" applyFont="1" applyBorder="1" applyAlignment="1">
      <alignment horizontal="left" vertical="center" wrapText="1"/>
    </xf>
    <xf numFmtId="0" fontId="34" fillId="0" borderId="29" xfId="0" applyFont="1" applyBorder="1" applyAlignment="1">
      <alignment horizontal="center" vertical="center" wrapText="1"/>
    </xf>
    <xf numFmtId="0" fontId="32" fillId="3" borderId="18" xfId="3" applyFont="1" applyFill="1" applyBorder="1" applyAlignment="1" applyProtection="1">
      <alignment horizontal="center" vertical="center" wrapText="1"/>
    </xf>
    <xf numFmtId="0" fontId="32" fillId="3" borderId="17" xfId="3" applyFont="1" applyFill="1" applyBorder="1" applyAlignment="1" applyProtection="1">
      <alignment horizontal="center" vertical="center" wrapText="1"/>
    </xf>
    <xf numFmtId="0" fontId="31" fillId="0" borderId="17" xfId="0" applyFont="1" applyBorder="1" applyAlignment="1">
      <alignment horizontal="center" vertical="center"/>
    </xf>
    <xf numFmtId="0" fontId="35" fillId="4" borderId="5" xfId="0" applyFont="1" applyFill="1" applyBorder="1" applyAlignment="1">
      <alignment horizontal="center" vertical="center"/>
    </xf>
    <xf numFmtId="0" fontId="35" fillId="30" borderId="29" xfId="0" applyFont="1" applyFill="1" applyBorder="1" applyAlignment="1">
      <alignment horizontal="center" vertical="center"/>
    </xf>
    <xf numFmtId="0" fontId="35" fillId="34" borderId="1" xfId="0" applyFont="1" applyFill="1" applyBorder="1" applyAlignment="1">
      <alignment horizontal="center" vertical="center"/>
    </xf>
    <xf numFmtId="170" fontId="35" fillId="7" borderId="1" xfId="0" applyNumberFormat="1" applyFont="1" applyFill="1" applyBorder="1" applyAlignment="1">
      <alignment horizontal="right" vertical="center" wrapText="1"/>
    </xf>
    <xf numFmtId="170" fontId="35" fillId="7" borderId="1" xfId="0" applyNumberFormat="1" applyFont="1" applyFill="1" applyBorder="1" applyAlignment="1">
      <alignment horizontal="right" vertical="center"/>
    </xf>
    <xf numFmtId="0" fontId="34" fillId="0" borderId="29" xfId="0" applyFont="1" applyBorder="1" applyAlignment="1">
      <alignment horizontal="center" vertical="center"/>
    </xf>
    <xf numFmtId="170" fontId="35" fillId="7" borderId="29" xfId="0" applyNumberFormat="1" applyFont="1" applyFill="1" applyBorder="1" applyAlignment="1">
      <alignment horizontal="right" vertical="center" wrapText="1"/>
    </xf>
    <xf numFmtId="0" fontId="54" fillId="0" borderId="0" xfId="0" applyFont="1"/>
    <xf numFmtId="0" fontId="0" fillId="0" borderId="29" xfId="0" applyFont="1" applyBorder="1"/>
    <xf numFmtId="2" fontId="0" fillId="2" borderId="29" xfId="0" applyNumberFormat="1" applyFont="1" applyFill="1" applyBorder="1"/>
    <xf numFmtId="0" fontId="43" fillId="3" borderId="30" xfId="41" applyFont="1" applyFill="1" applyBorder="1" applyAlignment="1">
      <alignment horizontal="center" vertical="center" wrapText="1"/>
    </xf>
    <xf numFmtId="0" fontId="43" fillId="3" borderId="31" xfId="41" applyFont="1" applyFill="1" applyBorder="1" applyAlignment="1">
      <alignment horizontal="center" vertical="center" wrapText="1"/>
    </xf>
    <xf numFmtId="0" fontId="43" fillId="3" borderId="32" xfId="41" applyFont="1" applyFill="1" applyBorder="1" applyAlignment="1">
      <alignment horizontal="center" vertical="center" wrapText="1"/>
    </xf>
    <xf numFmtId="0" fontId="48" fillId="0" borderId="0" xfId="41" applyFont="1" applyAlignment="1">
      <alignment horizontal="left" vertical="center" wrapText="1"/>
    </xf>
    <xf numFmtId="0" fontId="44" fillId="0" borderId="0" xfId="41" applyFont="1" applyAlignment="1">
      <alignment horizontal="left"/>
    </xf>
    <xf numFmtId="0" fontId="6" fillId="0" borderId="0" xfId="41" applyFont="1" applyAlignment="1">
      <alignment horizontal="left"/>
    </xf>
    <xf numFmtId="0" fontId="8" fillId="0" borderId="0" xfId="41" applyBorder="1" applyAlignment="1">
      <alignment horizontal="center"/>
    </xf>
    <xf numFmtId="0" fontId="47" fillId="3" borderId="29" xfId="41" applyFont="1" applyFill="1" applyBorder="1" applyAlignment="1">
      <alignment horizontal="center" vertical="center" wrapText="1"/>
    </xf>
    <xf numFmtId="0" fontId="45" fillId="0" borderId="0" xfId="41" applyFont="1" applyBorder="1" applyAlignment="1">
      <alignment horizontal="justify" vertical="justify" wrapText="1"/>
    </xf>
    <xf numFmtId="0" fontId="45" fillId="0" borderId="0" xfId="41" applyFont="1" applyBorder="1" applyAlignment="1">
      <alignment horizontal="left" vertical="center" wrapText="1"/>
    </xf>
    <xf numFmtId="0" fontId="45" fillId="0" borderId="0" xfId="41" applyFont="1" applyBorder="1" applyAlignment="1">
      <alignment horizontal="left" vertical="justify" wrapText="1"/>
    </xf>
    <xf numFmtId="0" fontId="45" fillId="0" borderId="0" xfId="41" applyFont="1" applyBorder="1" applyAlignment="1">
      <alignment horizontal="center" vertical="center"/>
    </xf>
    <xf numFmtId="0" fontId="44" fillId="0" borderId="0" xfId="41" applyFont="1" applyBorder="1" applyAlignment="1">
      <alignment horizontal="center"/>
    </xf>
    <xf numFmtId="0" fontId="8" fillId="0" borderId="33" xfId="41" applyBorder="1" applyAlignment="1">
      <alignment horizontal="center" vertical="center"/>
    </xf>
    <xf numFmtId="0" fontId="8" fillId="0" borderId="8" xfId="41" applyBorder="1" applyAlignment="1">
      <alignment horizontal="center" vertical="center"/>
    </xf>
    <xf numFmtId="0" fontId="8" fillId="0" borderId="3" xfId="41" applyBorder="1" applyAlignment="1">
      <alignment horizontal="center" vertical="center"/>
    </xf>
    <xf numFmtId="0" fontId="50" fillId="0" borderId="0" xfId="41" applyFont="1" applyAlignment="1">
      <alignment horizontal="center"/>
    </xf>
    <xf numFmtId="0" fontId="49" fillId="0" borderId="0" xfId="41" applyFont="1" applyAlignment="1">
      <alignment horizontal="center"/>
    </xf>
    <xf numFmtId="0" fontId="45" fillId="0" borderId="0" xfId="41" applyFont="1" applyAlignment="1">
      <alignment horizontal="left"/>
    </xf>
    <xf numFmtId="0" fontId="43" fillId="32" borderId="30" xfId="59" applyFont="1" applyFill="1" applyBorder="1" applyAlignment="1">
      <alignment horizontal="center"/>
    </xf>
    <xf numFmtId="0" fontId="43" fillId="32" borderId="31" xfId="59" applyFont="1" applyFill="1" applyBorder="1" applyAlignment="1">
      <alignment horizontal="center"/>
    </xf>
    <xf numFmtId="0" fontId="43" fillId="32" borderId="32" xfId="59" applyFont="1" applyFill="1" applyBorder="1" applyAlignment="1">
      <alignment horizontal="center"/>
    </xf>
    <xf numFmtId="0" fontId="43" fillId="32" borderId="29" xfId="59" applyFont="1" applyFill="1" applyBorder="1" applyAlignment="1">
      <alignment horizontal="center"/>
    </xf>
    <xf numFmtId="0" fontId="1" fillId="7" borderId="29" xfId="59" applyFont="1" applyFill="1" applyBorder="1" applyAlignment="1">
      <alignment horizontal="center" vertical="center"/>
    </xf>
    <xf numFmtId="0" fontId="2" fillId="7" borderId="29" xfId="59" applyFill="1" applyBorder="1" applyAlignment="1">
      <alignment horizontal="center" vertical="center"/>
    </xf>
    <xf numFmtId="0" fontId="1" fillId="0" borderId="29" xfId="59" applyFont="1" applyBorder="1" applyAlignment="1">
      <alignment horizontal="center" vertical="center"/>
    </xf>
    <xf numFmtId="0" fontId="2" fillId="0" borderId="29" xfId="59" applyBorder="1" applyAlignment="1">
      <alignment horizontal="center" vertical="center"/>
    </xf>
    <xf numFmtId="165" fontId="35" fillId="7" borderId="30" xfId="0" applyNumberFormat="1" applyFont="1" applyFill="1" applyBorder="1" applyAlignment="1">
      <alignment horizontal="center" vertical="center"/>
    </xf>
    <xf numFmtId="165" fontId="35" fillId="7" borderId="32" xfId="0" applyNumberFormat="1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32" xfId="0" applyFont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/>
    </xf>
    <xf numFmtId="0" fontId="34" fillId="0" borderId="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0" fontId="34" fillId="7" borderId="29" xfId="0" applyFont="1" applyFill="1" applyBorder="1" applyAlignment="1">
      <alignment horizontal="left" vertical="center" wrapText="1"/>
    </xf>
    <xf numFmtId="0" fontId="35" fillId="34" borderId="2" xfId="0" applyFont="1" applyFill="1" applyBorder="1" applyAlignment="1">
      <alignment horizontal="center" vertical="center" wrapText="1"/>
    </xf>
    <xf numFmtId="0" fontId="35" fillId="34" borderId="6" xfId="0" applyFont="1" applyFill="1" applyBorder="1" applyAlignment="1">
      <alignment horizontal="center" vertical="center" wrapText="1"/>
    </xf>
    <xf numFmtId="0" fontId="35" fillId="34" borderId="5" xfId="0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left" vertical="center" wrapText="1"/>
    </xf>
    <xf numFmtId="0" fontId="35" fillId="0" borderId="6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5" fillId="35" borderId="2" xfId="0" applyFont="1" applyFill="1" applyBorder="1" applyAlignment="1">
      <alignment horizontal="center" vertical="center" wrapText="1"/>
    </xf>
    <xf numFmtId="0" fontId="35" fillId="35" borderId="6" xfId="0" applyFont="1" applyFill="1" applyBorder="1" applyAlignment="1">
      <alignment horizontal="center" vertical="center" wrapText="1"/>
    </xf>
    <xf numFmtId="0" fontId="35" fillId="35" borderId="5" xfId="0" applyFont="1" applyFill="1" applyBorder="1" applyAlignment="1">
      <alignment horizontal="center" vertical="center" wrapText="1"/>
    </xf>
    <xf numFmtId="0" fontId="35" fillId="34" borderId="2" xfId="0" applyFont="1" applyFill="1" applyBorder="1" applyAlignment="1">
      <alignment horizontal="left" vertical="center" wrapText="1"/>
    </xf>
    <xf numFmtId="0" fontId="35" fillId="34" borderId="6" xfId="0" applyFont="1" applyFill="1" applyBorder="1" applyAlignment="1">
      <alignment horizontal="left" vertical="center" wrapText="1"/>
    </xf>
    <xf numFmtId="0" fontId="35" fillId="34" borderId="5" xfId="0" applyFont="1" applyFill="1" applyBorder="1" applyAlignment="1">
      <alignment horizontal="left" vertical="center" wrapText="1"/>
    </xf>
    <xf numFmtId="0" fontId="35" fillId="4" borderId="2" xfId="0" applyFont="1" applyFill="1" applyBorder="1" applyAlignment="1">
      <alignment horizontal="center" vertical="center" wrapText="1"/>
    </xf>
    <xf numFmtId="0" fontId="35" fillId="4" borderId="6" xfId="0" applyFont="1" applyFill="1" applyBorder="1" applyAlignment="1">
      <alignment horizontal="center" vertical="center" wrapText="1"/>
    </xf>
    <xf numFmtId="0" fontId="35" fillId="4" borderId="5" xfId="0" applyFont="1" applyFill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165" fontId="34" fillId="0" borderId="2" xfId="0" applyNumberFormat="1" applyFont="1" applyBorder="1" applyAlignment="1">
      <alignment horizontal="center" vertical="center" wrapText="1"/>
    </xf>
    <xf numFmtId="165" fontId="34" fillId="0" borderId="5" xfId="0" applyNumberFormat="1" applyFont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165" fontId="34" fillId="0" borderId="2" xfId="0" applyNumberFormat="1" applyFont="1" applyBorder="1" applyAlignment="1">
      <alignment horizontal="center" vertical="center"/>
    </xf>
    <xf numFmtId="165" fontId="34" fillId="0" borderId="5" xfId="0" applyNumberFormat="1" applyFont="1" applyBorder="1" applyAlignment="1">
      <alignment horizontal="center" vertical="center"/>
    </xf>
    <xf numFmtId="0" fontId="34" fillId="6" borderId="29" xfId="0" applyFont="1" applyFill="1" applyBorder="1" applyAlignment="1">
      <alignment horizontal="center" vertical="center" wrapText="1"/>
    </xf>
    <xf numFmtId="0" fontId="34" fillId="6" borderId="29" xfId="0" applyFont="1" applyFill="1" applyBorder="1" applyAlignment="1">
      <alignment horizontal="center" vertical="center"/>
    </xf>
    <xf numFmtId="0" fontId="35" fillId="7" borderId="29" xfId="0" applyFont="1" applyFill="1" applyBorder="1" applyAlignment="1">
      <alignment horizontal="left" vertical="center" wrapText="1"/>
    </xf>
    <xf numFmtId="0" fontId="36" fillId="0" borderId="29" xfId="0" applyFont="1" applyBorder="1" applyAlignment="1">
      <alignment horizontal="center" vertical="center" wrapText="1"/>
    </xf>
    <xf numFmtId="0" fontId="32" fillId="3" borderId="18" xfId="3" applyFont="1" applyFill="1" applyBorder="1" applyAlignment="1" applyProtection="1">
      <alignment horizontal="center" vertical="center" wrapText="1"/>
    </xf>
    <xf numFmtId="0" fontId="32" fillId="3" borderId="17" xfId="3" applyFont="1" applyFill="1" applyBorder="1" applyAlignment="1" applyProtection="1">
      <alignment horizontal="center" vertical="center" wrapText="1"/>
    </xf>
    <xf numFmtId="170" fontId="31" fillId="0" borderId="18" xfId="0" applyNumberFormat="1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/>
    </xf>
    <xf numFmtId="0" fontId="32" fillId="3" borderId="41" xfId="3" applyFont="1" applyFill="1" applyBorder="1" applyAlignment="1" applyProtection="1">
      <alignment horizontal="center" vertical="center" wrapText="1"/>
    </xf>
    <xf numFmtId="0" fontId="32" fillId="3" borderId="42" xfId="3" applyFont="1" applyFill="1" applyBorder="1" applyAlignment="1" applyProtection="1">
      <alignment horizontal="center" vertical="center" wrapText="1"/>
    </xf>
    <xf numFmtId="0" fontId="32" fillId="3" borderId="43" xfId="3" applyFont="1" applyFill="1" applyBorder="1" applyAlignment="1" applyProtection="1">
      <alignment horizontal="center" vertical="center" wrapText="1"/>
    </xf>
    <xf numFmtId="170" fontId="33" fillId="3" borderId="14" xfId="3" applyNumberFormat="1" applyFont="1" applyFill="1" applyBorder="1" applyAlignment="1" applyProtection="1">
      <alignment horizontal="center" vertical="center" wrapText="1"/>
    </xf>
    <xf numFmtId="170" fontId="33" fillId="3" borderId="15" xfId="3" applyNumberFormat="1" applyFont="1" applyFill="1" applyBorder="1" applyAlignment="1" applyProtection="1">
      <alignment horizontal="center" vertical="center" wrapText="1"/>
    </xf>
    <xf numFmtId="170" fontId="33" fillId="3" borderId="16" xfId="3" applyNumberFormat="1" applyFont="1" applyFill="1" applyBorder="1" applyAlignment="1" applyProtection="1">
      <alignment horizontal="center" vertical="center" wrapText="1"/>
    </xf>
    <xf numFmtId="0" fontId="40" fillId="35" borderId="33" xfId="3" applyFont="1" applyFill="1" applyBorder="1" applyAlignment="1" applyProtection="1">
      <alignment horizontal="center" vertical="center" wrapText="1"/>
    </xf>
    <xf numFmtId="0" fontId="34" fillId="7" borderId="2" xfId="0" applyFont="1" applyFill="1" applyBorder="1" applyAlignment="1">
      <alignment horizontal="center" vertical="center" wrapText="1"/>
    </xf>
    <xf numFmtId="0" fontId="34" fillId="7" borderId="5" xfId="0" applyFont="1" applyFill="1" applyBorder="1" applyAlignment="1">
      <alignment horizontal="center" vertical="center" wrapText="1"/>
    </xf>
    <xf numFmtId="0" fontId="34" fillId="0" borderId="29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justify" vertical="center" wrapText="1"/>
    </xf>
    <xf numFmtId="0" fontId="34" fillId="0" borderId="6" xfId="0" applyFont="1" applyBorder="1" applyAlignment="1">
      <alignment horizontal="justify" vertical="center" wrapText="1"/>
    </xf>
    <xf numFmtId="0" fontId="34" fillId="0" borderId="5" xfId="0" applyFont="1" applyBorder="1" applyAlignment="1">
      <alignment horizontal="justify" vertical="center" wrapText="1"/>
    </xf>
    <xf numFmtId="0" fontId="34" fillId="0" borderId="2" xfId="0" applyFont="1" applyBorder="1" applyAlignment="1" applyProtection="1">
      <alignment horizontal="justify" vertical="center" wrapText="1"/>
      <protection locked="0"/>
    </xf>
    <xf numFmtId="0" fontId="34" fillId="0" borderId="6" xfId="0" applyFont="1" applyBorder="1" applyAlignment="1" applyProtection="1">
      <alignment horizontal="justify" vertical="center" wrapText="1"/>
      <protection locked="0"/>
    </xf>
    <xf numFmtId="0" fontId="34" fillId="0" borderId="5" xfId="0" applyFont="1" applyBorder="1" applyAlignment="1" applyProtection="1">
      <alignment horizontal="justify" vertical="center" wrapText="1"/>
      <protection locked="0"/>
    </xf>
    <xf numFmtId="0" fontId="34" fillId="0" borderId="1" xfId="0" applyFont="1" applyBorder="1" applyAlignment="1">
      <alignment horizontal="left" vertical="center" wrapText="1"/>
    </xf>
    <xf numFmtId="49" fontId="34" fillId="7" borderId="2" xfId="0" applyNumberFormat="1" applyFont="1" applyFill="1" applyBorder="1" applyAlignment="1">
      <alignment horizontal="center" vertical="center"/>
    </xf>
    <xf numFmtId="49" fontId="34" fillId="7" borderId="5" xfId="0" applyNumberFormat="1" applyFont="1" applyFill="1" applyBorder="1" applyAlignment="1">
      <alignment horizontal="center" vertical="center"/>
    </xf>
    <xf numFmtId="0" fontId="35" fillId="4" borderId="30" xfId="0" applyFont="1" applyFill="1" applyBorder="1" applyAlignment="1">
      <alignment horizontal="center" vertical="center"/>
    </xf>
    <xf numFmtId="0" fontId="35" fillId="4" borderId="31" xfId="0" applyFont="1" applyFill="1" applyBorder="1" applyAlignment="1">
      <alignment horizontal="center" vertical="center"/>
    </xf>
    <xf numFmtId="0" fontId="35" fillId="4" borderId="32" xfId="0" applyFont="1" applyFill="1" applyBorder="1" applyAlignment="1">
      <alignment horizontal="center" vertical="center"/>
    </xf>
    <xf numFmtId="0" fontId="35" fillId="30" borderId="34" xfId="0" applyFont="1" applyFill="1" applyBorder="1" applyAlignment="1">
      <alignment horizontal="center" vertical="center"/>
    </xf>
    <xf numFmtId="0" fontId="35" fillId="30" borderId="35" xfId="0" applyFont="1" applyFill="1" applyBorder="1" applyAlignment="1">
      <alignment horizontal="center" vertical="center"/>
    </xf>
    <xf numFmtId="0" fontId="35" fillId="30" borderId="36" xfId="0" applyFont="1" applyFill="1" applyBorder="1" applyAlignment="1">
      <alignment horizontal="center" vertical="center"/>
    </xf>
    <xf numFmtId="0" fontId="35" fillId="30" borderId="7" xfId="0" applyFont="1" applyFill="1" applyBorder="1" applyAlignment="1">
      <alignment horizontal="center" vertical="center"/>
    </xf>
    <xf numFmtId="0" fontId="35" fillId="30" borderId="0" xfId="0" applyFont="1" applyFill="1" applyBorder="1" applyAlignment="1">
      <alignment horizontal="center" vertical="center"/>
    </xf>
    <xf numFmtId="0" fontId="35" fillId="30" borderId="37" xfId="0" applyFont="1" applyFill="1" applyBorder="1" applyAlignment="1">
      <alignment horizontal="center" vertical="center"/>
    </xf>
    <xf numFmtId="0" fontId="35" fillId="30" borderId="38" xfId="0" applyFont="1" applyFill="1" applyBorder="1" applyAlignment="1">
      <alignment horizontal="center" vertical="center"/>
    </xf>
    <xf numFmtId="0" fontId="35" fillId="30" borderId="11" xfId="0" applyFont="1" applyFill="1" applyBorder="1" applyAlignment="1">
      <alignment horizontal="center" vertical="center"/>
    </xf>
    <xf numFmtId="0" fontId="35" fillId="30" borderId="4" xfId="0" applyFont="1" applyFill="1" applyBorder="1" applyAlignment="1">
      <alignment horizontal="center" vertical="center"/>
    </xf>
    <xf numFmtId="0" fontId="35" fillId="34" borderId="30" xfId="0" applyFont="1" applyFill="1" applyBorder="1" applyAlignment="1">
      <alignment horizontal="center" vertical="center" wrapText="1"/>
    </xf>
    <xf numFmtId="0" fontId="35" fillId="34" borderId="31" xfId="0" applyFont="1" applyFill="1" applyBorder="1" applyAlignment="1">
      <alignment horizontal="center" vertical="center"/>
    </xf>
    <xf numFmtId="0" fontId="35" fillId="34" borderId="32" xfId="0" applyFont="1" applyFill="1" applyBorder="1" applyAlignment="1">
      <alignment horizontal="center" vertical="center"/>
    </xf>
    <xf numFmtId="0" fontId="35" fillId="35" borderId="2" xfId="0" applyFont="1" applyFill="1" applyBorder="1" applyAlignment="1">
      <alignment horizontal="center" vertical="center"/>
    </xf>
    <xf numFmtId="0" fontId="35" fillId="35" borderId="6" xfId="0" applyFont="1" applyFill="1" applyBorder="1" applyAlignment="1">
      <alignment horizontal="center" vertical="center"/>
    </xf>
    <xf numFmtId="0" fontId="35" fillId="35" borderId="5" xfId="0" applyFont="1" applyFill="1" applyBorder="1" applyAlignment="1">
      <alignment horizontal="center" vertical="center"/>
    </xf>
    <xf numFmtId="0" fontId="35" fillId="4" borderId="2" xfId="0" applyFont="1" applyFill="1" applyBorder="1" applyAlignment="1">
      <alignment horizontal="right" vertical="center"/>
    </xf>
    <xf numFmtId="0" fontId="35" fillId="4" borderId="6" xfId="0" applyFont="1" applyFill="1" applyBorder="1" applyAlignment="1">
      <alignment horizontal="right" vertical="center"/>
    </xf>
    <xf numFmtId="0" fontId="35" fillId="4" borderId="5" xfId="0" applyFont="1" applyFill="1" applyBorder="1" applyAlignment="1">
      <alignment horizontal="right" vertical="center"/>
    </xf>
    <xf numFmtId="0" fontId="35" fillId="34" borderId="29" xfId="0" applyFont="1" applyFill="1" applyBorder="1" applyAlignment="1">
      <alignment horizontal="center" vertical="center" wrapText="1"/>
    </xf>
    <xf numFmtId="0" fontId="35" fillId="34" borderId="29" xfId="0" applyFont="1" applyFill="1" applyBorder="1" applyAlignment="1">
      <alignment horizontal="center" vertical="center"/>
    </xf>
    <xf numFmtId="0" fontId="35" fillId="34" borderId="38" xfId="0" applyFont="1" applyFill="1" applyBorder="1" applyAlignment="1">
      <alignment horizontal="left" vertical="center" wrapText="1"/>
    </xf>
    <xf numFmtId="0" fontId="35" fillId="34" borderId="11" xfId="0" applyFont="1" applyFill="1" applyBorder="1" applyAlignment="1">
      <alignment horizontal="left" vertical="center" wrapText="1"/>
    </xf>
    <xf numFmtId="0" fontId="35" fillId="34" borderId="4" xfId="0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/>
    </xf>
    <xf numFmtId="0" fontId="34" fillId="0" borderId="6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5" fillId="4" borderId="2" xfId="0" applyFont="1" applyFill="1" applyBorder="1" applyAlignment="1">
      <alignment horizontal="center" vertical="center"/>
    </xf>
    <xf numFmtId="0" fontId="35" fillId="4" borderId="6" xfId="0" applyFont="1" applyFill="1" applyBorder="1" applyAlignment="1">
      <alignment horizontal="center" vertical="center"/>
    </xf>
    <xf numFmtId="0" fontId="35" fillId="4" borderId="5" xfId="0" applyFont="1" applyFill="1" applyBorder="1" applyAlignment="1">
      <alignment horizontal="center" vertical="center"/>
    </xf>
    <xf numFmtId="0" fontId="34" fillId="34" borderId="2" xfId="0" applyFont="1" applyFill="1" applyBorder="1" applyAlignment="1">
      <alignment horizontal="left" vertical="center" wrapText="1"/>
    </xf>
    <xf numFmtId="0" fontId="34" fillId="34" borderId="6" xfId="0" applyFont="1" applyFill="1" applyBorder="1" applyAlignment="1">
      <alignment horizontal="left" vertical="center" wrapText="1"/>
    </xf>
    <xf numFmtId="0" fontId="34" fillId="34" borderId="5" xfId="0" applyFont="1" applyFill="1" applyBorder="1" applyAlignment="1">
      <alignment horizontal="left" vertical="center" wrapText="1"/>
    </xf>
    <xf numFmtId="0" fontId="39" fillId="0" borderId="2" xfId="0" applyFont="1" applyBorder="1" applyAlignment="1">
      <alignment horizontal="left" vertical="center" wrapText="1"/>
    </xf>
    <xf numFmtId="0" fontId="39" fillId="0" borderId="6" xfId="0" applyFont="1" applyBorder="1" applyAlignment="1">
      <alignment horizontal="left" vertical="center" wrapText="1"/>
    </xf>
    <xf numFmtId="0" fontId="39" fillId="0" borderId="5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5" fillId="34" borderId="2" xfId="0" applyFont="1" applyFill="1" applyBorder="1" applyAlignment="1">
      <alignment horizontal="left" vertical="center"/>
    </xf>
    <xf numFmtId="0" fontId="35" fillId="34" borderId="6" xfId="0" applyFont="1" applyFill="1" applyBorder="1" applyAlignment="1">
      <alignment horizontal="left" vertical="center"/>
    </xf>
    <xf numFmtId="0" fontId="35" fillId="34" borderId="5" xfId="0" applyFont="1" applyFill="1" applyBorder="1" applyAlignment="1">
      <alignment horizontal="left" vertical="center"/>
    </xf>
    <xf numFmtId="0" fontId="35" fillId="30" borderId="29" xfId="0" applyFont="1" applyFill="1" applyBorder="1" applyAlignment="1">
      <alignment horizontal="center" vertical="center"/>
    </xf>
    <xf numFmtId="0" fontId="35" fillId="34" borderId="1" xfId="0" applyFont="1" applyFill="1" applyBorder="1" applyAlignment="1">
      <alignment horizontal="center" vertical="center"/>
    </xf>
    <xf numFmtId="0" fontId="34" fillId="0" borderId="29" xfId="0" applyFont="1" applyBorder="1" applyAlignment="1">
      <alignment horizontal="left" vertical="center"/>
    </xf>
    <xf numFmtId="0" fontId="35" fillId="30" borderId="10" xfId="0" applyFont="1" applyFill="1" applyBorder="1" applyAlignment="1">
      <alignment horizontal="center" vertical="center" wrapText="1"/>
    </xf>
    <xf numFmtId="0" fontId="35" fillId="30" borderId="39" xfId="0" applyFont="1" applyFill="1" applyBorder="1" applyAlignment="1">
      <alignment horizontal="center" vertical="center" wrapText="1"/>
    </xf>
    <xf numFmtId="0" fontId="35" fillId="30" borderId="40" xfId="0" applyFont="1" applyFill="1" applyBorder="1" applyAlignment="1">
      <alignment horizontal="center" vertical="center" wrapText="1"/>
    </xf>
    <xf numFmtId="0" fontId="35" fillId="30" borderId="7" xfId="0" applyFont="1" applyFill="1" applyBorder="1" applyAlignment="1">
      <alignment horizontal="center" vertical="center" wrapText="1"/>
    </xf>
    <xf numFmtId="0" fontId="35" fillId="30" borderId="0" xfId="0" applyFont="1" applyFill="1" applyBorder="1" applyAlignment="1">
      <alignment horizontal="center" vertical="center" wrapText="1"/>
    </xf>
    <xf numFmtId="0" fontId="35" fillId="30" borderId="37" xfId="0" applyFont="1" applyFill="1" applyBorder="1" applyAlignment="1">
      <alignment horizontal="center" vertical="center" wrapText="1"/>
    </xf>
    <xf numFmtId="0" fontId="35" fillId="30" borderId="38" xfId="0" applyFont="1" applyFill="1" applyBorder="1" applyAlignment="1">
      <alignment horizontal="center" vertical="center" wrapText="1"/>
    </xf>
    <xf numFmtId="0" fontId="35" fillId="30" borderId="11" xfId="0" applyFont="1" applyFill="1" applyBorder="1" applyAlignment="1">
      <alignment horizontal="center" vertical="center" wrapText="1"/>
    </xf>
    <xf numFmtId="0" fontId="35" fillId="30" borderId="4" xfId="0" applyFont="1" applyFill="1" applyBorder="1" applyAlignment="1">
      <alignment horizontal="center" vertical="center" wrapText="1"/>
    </xf>
    <xf numFmtId="0" fontId="35" fillId="35" borderId="29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right" vertical="center"/>
    </xf>
    <xf numFmtId="0" fontId="35" fillId="0" borderId="6" xfId="0" applyFont="1" applyFill="1" applyBorder="1" applyAlignment="1">
      <alignment horizontal="right" vertical="center"/>
    </xf>
    <xf numFmtId="0" fontId="35" fillId="0" borderId="5" xfId="0" applyFont="1" applyFill="1" applyBorder="1" applyAlignment="1">
      <alignment horizontal="right" vertical="center"/>
    </xf>
    <xf numFmtId="0" fontId="39" fillId="0" borderId="2" xfId="0" applyFont="1" applyFill="1" applyBorder="1" applyAlignment="1">
      <alignment vertical="center"/>
    </xf>
    <xf numFmtId="0" fontId="39" fillId="0" borderId="6" xfId="0" applyFont="1" applyFill="1" applyBorder="1" applyAlignment="1">
      <alignment vertical="center"/>
    </xf>
    <xf numFmtId="49" fontId="35" fillId="35" borderId="2" xfId="0" applyNumberFormat="1" applyFont="1" applyFill="1" applyBorder="1" applyAlignment="1">
      <alignment horizontal="center" vertical="center" wrapText="1"/>
    </xf>
    <xf numFmtId="49" fontId="35" fillId="35" borderId="6" xfId="0" applyNumberFormat="1" applyFont="1" applyFill="1" applyBorder="1" applyAlignment="1">
      <alignment horizontal="center" vertical="center" wrapText="1"/>
    </xf>
    <xf numFmtId="49" fontId="35" fillId="35" borderId="5" xfId="0" applyNumberFormat="1" applyFont="1" applyFill="1" applyBorder="1" applyAlignment="1">
      <alignment horizontal="center" vertical="center" wrapText="1"/>
    </xf>
    <xf numFmtId="0" fontId="41" fillId="3" borderId="18" xfId="3" applyFont="1" applyFill="1" applyBorder="1" applyAlignment="1" applyProtection="1">
      <alignment horizontal="left" vertical="center" wrapText="1"/>
    </xf>
    <xf numFmtId="0" fontId="41" fillId="3" borderId="19" xfId="3" applyFont="1" applyFill="1" applyBorder="1" applyAlignment="1" applyProtection="1">
      <alignment horizontal="left" vertical="center" wrapText="1"/>
    </xf>
    <xf numFmtId="0" fontId="41" fillId="3" borderId="17" xfId="3" applyFont="1" applyFill="1" applyBorder="1" applyAlignment="1" applyProtection="1">
      <alignment horizontal="left" vertical="center" wrapText="1"/>
    </xf>
    <xf numFmtId="0" fontId="40" fillId="35" borderId="18" xfId="3" applyFont="1" applyFill="1" applyBorder="1" applyAlignment="1" applyProtection="1">
      <alignment horizontal="center" vertical="center" wrapText="1"/>
    </xf>
    <xf numFmtId="0" fontId="40" fillId="35" borderId="19" xfId="3" applyFont="1" applyFill="1" applyBorder="1" applyAlignment="1" applyProtection="1">
      <alignment horizontal="center" vertical="center" wrapText="1"/>
    </xf>
    <xf numFmtId="0" fontId="40" fillId="35" borderId="17" xfId="3" applyFont="1" applyFill="1" applyBorder="1" applyAlignment="1" applyProtection="1">
      <alignment horizontal="center" vertical="center" wrapText="1"/>
    </xf>
    <xf numFmtId="0" fontId="40" fillId="3" borderId="18" xfId="3" applyFont="1" applyFill="1" applyBorder="1" applyAlignment="1" applyProtection="1">
      <alignment horizontal="center" vertical="center" wrapText="1"/>
    </xf>
    <xf numFmtId="0" fontId="40" fillId="3" borderId="19" xfId="3" applyFont="1" applyFill="1" applyBorder="1" applyAlignment="1" applyProtection="1">
      <alignment horizontal="center" vertical="center" wrapText="1"/>
    </xf>
    <xf numFmtId="0" fontId="40" fillId="3" borderId="17" xfId="3" applyFont="1" applyFill="1" applyBorder="1" applyAlignment="1" applyProtection="1">
      <alignment horizontal="center" vertical="center" wrapText="1"/>
    </xf>
    <xf numFmtId="10" fontId="41" fillId="3" borderId="18" xfId="45" applyNumberFormat="1" applyFont="1" applyFill="1" applyBorder="1" applyAlignment="1" applyProtection="1">
      <alignment horizontal="center" vertical="center" wrapText="1"/>
      <protection locked="0"/>
    </xf>
    <xf numFmtId="10" fontId="41" fillId="3" borderId="17" xfId="45" applyNumberFormat="1" applyFont="1" applyFill="1" applyBorder="1" applyAlignment="1" applyProtection="1">
      <alignment horizontal="center" vertical="center" wrapText="1"/>
      <protection locked="0"/>
    </xf>
    <xf numFmtId="49" fontId="35" fillId="4" borderId="2" xfId="0" applyNumberFormat="1" applyFont="1" applyFill="1" applyBorder="1" applyAlignment="1">
      <alignment horizontal="center" vertical="center" wrapText="1"/>
    </xf>
    <xf numFmtId="49" fontId="35" fillId="4" borderId="6" xfId="0" applyNumberFormat="1" applyFont="1" applyFill="1" applyBorder="1" applyAlignment="1">
      <alignment horizontal="center" vertical="center" wrapText="1"/>
    </xf>
    <xf numFmtId="49" fontId="35" fillId="4" borderId="5" xfId="0" applyNumberFormat="1" applyFont="1" applyFill="1" applyBorder="1" applyAlignment="1">
      <alignment horizontal="center" vertical="center" wrapText="1"/>
    </xf>
    <xf numFmtId="49" fontId="35" fillId="4" borderId="30" xfId="0" applyNumberFormat="1" applyFont="1" applyFill="1" applyBorder="1" applyAlignment="1">
      <alignment horizontal="center" vertical="center" wrapText="1"/>
    </xf>
    <xf numFmtId="49" fontId="35" fillId="4" borderId="31" xfId="0" applyNumberFormat="1" applyFont="1" applyFill="1" applyBorder="1" applyAlignment="1">
      <alignment horizontal="center" vertical="center" wrapText="1"/>
    </xf>
    <xf numFmtId="49" fontId="35" fillId="4" borderId="32" xfId="0" applyNumberFormat="1" applyFont="1" applyFill="1" applyBorder="1" applyAlignment="1">
      <alignment horizontal="center" vertical="center" wrapText="1"/>
    </xf>
    <xf numFmtId="0" fontId="32" fillId="3" borderId="14" xfId="3" applyFont="1" applyFill="1" applyBorder="1" applyAlignment="1" applyProtection="1">
      <alignment horizontal="center" vertical="center" wrapText="1"/>
    </xf>
    <xf numFmtId="0" fontId="32" fillId="3" borderId="15" xfId="3" applyFont="1" applyFill="1" applyBorder="1" applyAlignment="1" applyProtection="1">
      <alignment horizontal="center" vertical="center" wrapText="1"/>
    </xf>
    <xf numFmtId="0" fontId="32" fillId="3" borderId="16" xfId="3" applyFont="1" applyFill="1" applyBorder="1" applyAlignment="1" applyProtection="1">
      <alignment horizontal="center" vertical="center" wrapText="1"/>
    </xf>
    <xf numFmtId="49" fontId="40" fillId="7" borderId="2" xfId="0" applyNumberFormat="1" applyFont="1" applyFill="1" applyBorder="1" applyAlignment="1">
      <alignment horizontal="center" vertical="center" wrapText="1"/>
    </xf>
    <xf numFmtId="49" fontId="40" fillId="7" borderId="5" xfId="0" applyNumberFormat="1" applyFont="1" applyFill="1" applyBorder="1" applyAlignment="1">
      <alignment horizontal="center" vertical="center" wrapText="1"/>
    </xf>
    <xf numFmtId="0" fontId="35" fillId="0" borderId="30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32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165" fontId="35" fillId="7" borderId="2" xfId="0" applyNumberFormat="1" applyFont="1" applyFill="1" applyBorder="1" applyAlignment="1">
      <alignment horizontal="center" vertical="center"/>
    </xf>
    <xf numFmtId="165" fontId="35" fillId="7" borderId="5" xfId="0" applyNumberFormat="1" applyFont="1" applyFill="1" applyBorder="1" applyAlignment="1">
      <alignment horizontal="center" vertical="center"/>
    </xf>
    <xf numFmtId="165" fontId="35" fillId="7" borderId="30" xfId="0" applyNumberFormat="1" applyFont="1" applyFill="1" applyBorder="1" applyAlignment="1">
      <alignment horizontal="center" vertical="center" wrapText="1"/>
    </xf>
    <xf numFmtId="165" fontId="35" fillId="7" borderId="32" xfId="0" applyNumberFormat="1" applyFont="1" applyFill="1" applyBorder="1" applyAlignment="1">
      <alignment horizontal="center" vertical="center" wrapText="1"/>
    </xf>
    <xf numFmtId="49" fontId="37" fillId="7" borderId="2" xfId="0" applyNumberFormat="1" applyFont="1" applyFill="1" applyBorder="1" applyAlignment="1">
      <alignment horizontal="center" vertical="center" wrapText="1"/>
    </xf>
    <xf numFmtId="49" fontId="37" fillId="7" borderId="5" xfId="0" applyNumberFormat="1" applyFont="1" applyFill="1" applyBorder="1" applyAlignment="1">
      <alignment horizontal="center" vertical="center" wrapText="1"/>
    </xf>
  </cellXfs>
  <cellStyles count="60">
    <cellStyle name="20% - Ênfase1 2" xfId="4"/>
    <cellStyle name="20% - Ênfase2 2" xfId="5"/>
    <cellStyle name="20% - Ênfase3 2" xfId="6"/>
    <cellStyle name="20% - Ênfase4 2" xfId="7"/>
    <cellStyle name="20% - Ênfase5 2" xfId="8"/>
    <cellStyle name="20% - Ênfase6 2" xfId="9"/>
    <cellStyle name="40% - Ênfase1 2" xfId="10"/>
    <cellStyle name="40% - Ênfase2 2" xfId="11"/>
    <cellStyle name="40% - Ênfase3 2" xfId="12"/>
    <cellStyle name="40% - Ênfase4 2" xfId="13"/>
    <cellStyle name="40% - Ênfase5 2" xfId="14"/>
    <cellStyle name="40% - Ênfase6 2" xfId="15"/>
    <cellStyle name="60% - Ênfase1 2" xfId="16"/>
    <cellStyle name="60% - Ênfase2 2" xfId="17"/>
    <cellStyle name="60% - Ênfase3 2" xfId="18"/>
    <cellStyle name="60% - Ênfase4 2" xfId="19"/>
    <cellStyle name="60% - Ênfase5 2" xfId="20"/>
    <cellStyle name="60% - Ênfase6 2" xfId="21"/>
    <cellStyle name="Bom 2" xfId="22"/>
    <cellStyle name="Cálculo 2" xfId="23"/>
    <cellStyle name="Célula de Verificação 2" xfId="24"/>
    <cellStyle name="Célula Vinculada 2" xfId="25"/>
    <cellStyle name="Ênfase1 2" xfId="26"/>
    <cellStyle name="Ênfase2 2" xfId="27"/>
    <cellStyle name="Ênfase3 2" xfId="28"/>
    <cellStyle name="Ênfase4 2" xfId="29"/>
    <cellStyle name="Ênfase5 2" xfId="30"/>
    <cellStyle name="Ênfase6 2" xfId="31"/>
    <cellStyle name="Entrada 2" xfId="32"/>
    <cellStyle name="Incorreto 2" xfId="33"/>
    <cellStyle name="Moeda" xfId="1" builtinId="4"/>
    <cellStyle name="Moeda 2" xfId="35"/>
    <cellStyle name="Moeda 3" xfId="36"/>
    <cellStyle name="Moeda 4" xfId="37"/>
    <cellStyle name="Moeda 5" xfId="34"/>
    <cellStyle name="Neutra 2" xfId="38"/>
    <cellStyle name="Normal" xfId="0" builtinId="0"/>
    <cellStyle name="Normal 2" xfId="39"/>
    <cellStyle name="Normal 2 2" xfId="40"/>
    <cellStyle name="Normal 3" xfId="41"/>
    <cellStyle name="Normal 4" xfId="42"/>
    <cellStyle name="Normal 5" xfId="43"/>
    <cellStyle name="Normal 6" xfId="3"/>
    <cellStyle name="Normal 7" xfId="59"/>
    <cellStyle name="Nota 2" xfId="44"/>
    <cellStyle name="Porcentagem" xfId="2" builtinId="5"/>
    <cellStyle name="Porcentagem 2" xfId="46"/>
    <cellStyle name="Porcentagem 3" xfId="47"/>
    <cellStyle name="Porcentagem 4" xfId="45"/>
    <cellStyle name="Saída 2" xfId="48"/>
    <cellStyle name="Separador de milhares 2" xfId="49"/>
    <cellStyle name="Texto de Aviso 2" xfId="50"/>
    <cellStyle name="Texto Explicativo 2" xfId="51"/>
    <cellStyle name="Título 1 2" xfId="52"/>
    <cellStyle name="Título 2 2" xfId="53"/>
    <cellStyle name="Título 3 2" xfId="54"/>
    <cellStyle name="Título 4 2" xfId="55"/>
    <cellStyle name="Título 5" xfId="56"/>
    <cellStyle name="Total 2" xfId="57"/>
    <cellStyle name="Vírgula 2" xfId="5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H55"/>
  <sheetViews>
    <sheetView showGridLines="0" view="pageBreakPreview" zoomScale="81" zoomScaleNormal="100" zoomScaleSheetLayoutView="81" workbookViewId="0">
      <selection activeCell="C26" sqref="C26"/>
    </sheetView>
  </sheetViews>
  <sheetFormatPr defaultRowHeight="12.75" x14ac:dyDescent="0.2"/>
  <cols>
    <col min="1" max="1" width="9.140625" style="76"/>
    <col min="2" max="2" width="9.140625" style="76" customWidth="1"/>
    <col min="3" max="3" width="42.42578125" style="76" customWidth="1"/>
    <col min="4" max="4" width="15.7109375" style="76" customWidth="1"/>
    <col min="5" max="5" width="18.7109375" style="76" customWidth="1"/>
    <col min="6" max="6" width="16.7109375" style="76" customWidth="1"/>
    <col min="7" max="7" width="17.7109375" style="76" customWidth="1"/>
    <col min="8" max="8" width="16.7109375" style="76" bestFit="1" customWidth="1"/>
    <col min="9" max="9" width="18.5703125" style="76" customWidth="1"/>
    <col min="10" max="11" width="9.140625" style="76"/>
    <col min="12" max="12" width="16.7109375" style="76" bestFit="1" customWidth="1"/>
    <col min="13" max="16384" width="9.140625" style="76"/>
  </cols>
  <sheetData>
    <row r="3" spans="2:8" ht="18" x14ac:dyDescent="0.25">
      <c r="C3" s="172" t="s">
        <v>163</v>
      </c>
      <c r="D3" s="173"/>
      <c r="E3" s="173"/>
    </row>
    <row r="4" spans="2:8" x14ac:dyDescent="0.2">
      <c r="B4" s="79"/>
      <c r="C4" s="159" t="s">
        <v>162</v>
      </c>
      <c r="D4" s="159"/>
      <c r="E4" s="159"/>
      <c r="F4" s="79"/>
      <c r="G4" s="79"/>
      <c r="H4" s="79"/>
    </row>
    <row r="5" spans="2:8" x14ac:dyDescent="0.2">
      <c r="B5" s="79"/>
      <c r="C5" s="159"/>
      <c r="D5" s="159"/>
      <c r="E5" s="159"/>
      <c r="F5" s="79"/>
      <c r="G5" s="79"/>
      <c r="H5" s="79"/>
    </row>
    <row r="6" spans="2:8" ht="38.25" customHeight="1" x14ac:dyDescent="0.2">
      <c r="B6" s="79"/>
      <c r="C6" s="159"/>
      <c r="D6" s="159"/>
      <c r="E6" s="159"/>
      <c r="F6" s="79"/>
      <c r="G6" s="79"/>
      <c r="H6" s="79"/>
    </row>
    <row r="7" spans="2:8" x14ac:dyDescent="0.2">
      <c r="B7" s="160" t="s">
        <v>161</v>
      </c>
      <c r="C7" s="160"/>
      <c r="D7" s="160"/>
      <c r="E7" s="92"/>
      <c r="F7" s="79"/>
      <c r="G7" s="79"/>
      <c r="H7" s="79"/>
    </row>
    <row r="8" spans="2:8" x14ac:dyDescent="0.2">
      <c r="B8" s="161" t="s">
        <v>160</v>
      </c>
      <c r="C8" s="160"/>
      <c r="D8" s="92"/>
      <c r="E8" s="92"/>
      <c r="F8" s="79"/>
      <c r="G8" s="79"/>
      <c r="H8" s="79"/>
    </row>
    <row r="9" spans="2:8" x14ac:dyDescent="0.2">
      <c r="B9" s="161" t="s">
        <v>159</v>
      </c>
      <c r="C9" s="160"/>
      <c r="D9" s="92"/>
      <c r="E9" s="92"/>
      <c r="F9" s="79"/>
      <c r="G9" s="79"/>
      <c r="H9" s="79"/>
    </row>
    <row r="10" spans="2:8" x14ac:dyDescent="0.2">
      <c r="B10" s="161" t="s">
        <v>188</v>
      </c>
      <c r="C10" s="160"/>
      <c r="D10" s="92"/>
      <c r="E10" s="92"/>
      <c r="F10" s="79"/>
      <c r="G10" s="79"/>
      <c r="H10" s="79"/>
    </row>
    <row r="11" spans="2:8" x14ac:dyDescent="0.2">
      <c r="B11" s="161" t="s">
        <v>158</v>
      </c>
      <c r="C11" s="160"/>
      <c r="D11" s="160"/>
      <c r="E11" s="160"/>
      <c r="F11" s="79"/>
      <c r="G11" s="79"/>
      <c r="H11" s="79"/>
    </row>
    <row r="12" spans="2:8" x14ac:dyDescent="0.2">
      <c r="B12" s="161" t="s">
        <v>157</v>
      </c>
      <c r="C12" s="160"/>
      <c r="D12" s="92"/>
      <c r="E12" s="92"/>
      <c r="F12" s="79"/>
      <c r="G12" s="79"/>
      <c r="H12" s="79"/>
    </row>
    <row r="13" spans="2:8" x14ac:dyDescent="0.2">
      <c r="B13" s="161" t="s">
        <v>156</v>
      </c>
      <c r="C13" s="160"/>
      <c r="D13" s="92"/>
      <c r="E13" s="92"/>
      <c r="F13" s="79"/>
      <c r="G13" s="79"/>
      <c r="H13" s="79"/>
    </row>
    <row r="14" spans="2:8" x14ac:dyDescent="0.2">
      <c r="B14" s="160" t="s">
        <v>155</v>
      </c>
      <c r="C14" s="160"/>
      <c r="D14" s="92"/>
      <c r="E14" s="92"/>
      <c r="F14" s="79"/>
      <c r="G14" s="79"/>
      <c r="H14" s="79"/>
    </row>
    <row r="15" spans="2:8" x14ac:dyDescent="0.2">
      <c r="B15" s="161" t="s">
        <v>154</v>
      </c>
      <c r="C15" s="160"/>
      <c r="D15" s="92"/>
      <c r="E15" s="92"/>
      <c r="F15" s="79"/>
      <c r="G15" s="79"/>
      <c r="H15" s="79"/>
    </row>
    <row r="16" spans="2:8" x14ac:dyDescent="0.2">
      <c r="B16" s="161" t="s">
        <v>153</v>
      </c>
      <c r="C16" s="160"/>
      <c r="D16" s="92"/>
      <c r="E16" s="92"/>
      <c r="F16" s="79"/>
      <c r="G16" s="79"/>
      <c r="H16" s="79"/>
    </row>
    <row r="17" spans="1:8" x14ac:dyDescent="0.2">
      <c r="B17" s="174" t="s">
        <v>152</v>
      </c>
      <c r="C17" s="174"/>
      <c r="D17" s="92"/>
      <c r="E17" s="92"/>
      <c r="F17" s="79"/>
      <c r="G17" s="79"/>
      <c r="H17" s="79"/>
    </row>
    <row r="18" spans="1:8" x14ac:dyDescent="0.2">
      <c r="B18" s="161" t="s">
        <v>151</v>
      </c>
      <c r="C18" s="160"/>
      <c r="D18" s="160"/>
      <c r="E18" s="92"/>
      <c r="F18" s="79"/>
      <c r="G18" s="79"/>
      <c r="H18" s="79"/>
    </row>
    <row r="19" spans="1:8" x14ac:dyDescent="0.2">
      <c r="B19" s="79"/>
      <c r="C19" s="79"/>
      <c r="D19" s="79"/>
      <c r="E19" s="79"/>
      <c r="F19" s="79"/>
      <c r="G19" s="79"/>
      <c r="H19" s="79"/>
    </row>
    <row r="20" spans="1:8" x14ac:dyDescent="0.2">
      <c r="B20" s="79"/>
      <c r="C20" s="79"/>
      <c r="D20" s="79"/>
      <c r="E20" s="79"/>
      <c r="F20" s="79"/>
      <c r="G20" s="79"/>
      <c r="H20" s="79"/>
    </row>
    <row r="21" spans="1:8" ht="30" customHeight="1" x14ac:dyDescent="0.2">
      <c r="A21" s="114" t="s">
        <v>150</v>
      </c>
      <c r="B21" s="91" t="s">
        <v>89</v>
      </c>
      <c r="C21" s="90" t="s">
        <v>85</v>
      </c>
      <c r="D21" s="90" t="s">
        <v>149</v>
      </c>
      <c r="E21" s="90" t="s">
        <v>222</v>
      </c>
      <c r="F21" s="90" t="s">
        <v>148</v>
      </c>
      <c r="G21" s="90" t="s">
        <v>186</v>
      </c>
      <c r="H21" s="79"/>
    </row>
    <row r="22" spans="1:8" ht="38.25" x14ac:dyDescent="0.2">
      <c r="A22" s="169">
        <v>1</v>
      </c>
      <c r="B22" s="91">
        <v>1</v>
      </c>
      <c r="C22" s="111" t="s">
        <v>223</v>
      </c>
      <c r="D22" s="112" t="s">
        <v>211</v>
      </c>
      <c r="E22" s="113">
        <v>480</v>
      </c>
      <c r="F22" s="86">
        <f>SUPERVISÃO!D30</f>
        <v>0</v>
      </c>
      <c r="G22" s="86">
        <f>F22*12</f>
        <v>0</v>
      </c>
      <c r="H22" s="79"/>
    </row>
    <row r="23" spans="1:8" ht="25.5" x14ac:dyDescent="0.2">
      <c r="A23" s="170"/>
      <c r="B23" s="91">
        <v>2</v>
      </c>
      <c r="C23" s="111" t="s">
        <v>212</v>
      </c>
      <c r="D23" s="112" t="s">
        <v>215</v>
      </c>
      <c r="E23" s="113">
        <v>1</v>
      </c>
      <c r="F23" s="86">
        <f>'TÉCNICO DE EDIFICAÇÕES'!F145</f>
        <v>0</v>
      </c>
      <c r="G23" s="86">
        <f t="shared" ref="G23:G26" si="0">F23*12</f>
        <v>0</v>
      </c>
      <c r="H23" s="79"/>
    </row>
    <row r="24" spans="1:8" ht="25.5" x14ac:dyDescent="0.2">
      <c r="A24" s="170"/>
      <c r="B24" s="91">
        <v>3</v>
      </c>
      <c r="C24" s="111" t="s">
        <v>213</v>
      </c>
      <c r="D24" s="112" t="s">
        <v>215</v>
      </c>
      <c r="E24" s="113">
        <v>1</v>
      </c>
      <c r="F24" s="86">
        <f>'MECÂNICO DE REFRIGERAÇÃO'!F147</f>
        <v>0</v>
      </c>
      <c r="G24" s="86">
        <f t="shared" si="0"/>
        <v>0</v>
      </c>
      <c r="H24" s="79"/>
    </row>
    <row r="25" spans="1:8" ht="25.5" x14ac:dyDescent="0.2">
      <c r="A25" s="170"/>
      <c r="B25" s="91">
        <v>4</v>
      </c>
      <c r="C25" s="111" t="s">
        <v>214</v>
      </c>
      <c r="D25" s="112" t="s">
        <v>215</v>
      </c>
      <c r="E25" s="113">
        <v>1</v>
      </c>
      <c r="F25" s="86">
        <f>ELETRICISTA!F146</f>
        <v>0</v>
      </c>
      <c r="G25" s="86">
        <f t="shared" si="0"/>
        <v>0</v>
      </c>
      <c r="H25" s="79"/>
    </row>
    <row r="26" spans="1:8" ht="15.75" x14ac:dyDescent="0.2">
      <c r="A26" s="170"/>
      <c r="B26" s="91">
        <v>5</v>
      </c>
      <c r="C26" s="111" t="s">
        <v>227</v>
      </c>
      <c r="D26" s="112" t="s">
        <v>215</v>
      </c>
      <c r="E26" s="113">
        <v>1</v>
      </c>
      <c r="F26" s="86">
        <f>'AUXILIAR DE MANUTENÇÃO'!F146</f>
        <v>0</v>
      </c>
      <c r="G26" s="86">
        <f t="shared" si="0"/>
        <v>0</v>
      </c>
      <c r="H26" s="79"/>
    </row>
    <row r="27" spans="1:8" ht="25.5" x14ac:dyDescent="0.2">
      <c r="A27" s="170"/>
      <c r="B27" s="91">
        <v>6</v>
      </c>
      <c r="C27" s="111" t="s">
        <v>217</v>
      </c>
      <c r="D27" s="112" t="s">
        <v>147</v>
      </c>
      <c r="E27" s="113">
        <v>12</v>
      </c>
      <c r="F27" s="86">
        <f>G27/12</f>
        <v>18744.849999999999</v>
      </c>
      <c r="G27" s="86">
        <v>224938.2</v>
      </c>
      <c r="H27" s="79"/>
    </row>
    <row r="28" spans="1:8" ht="30" customHeight="1" x14ac:dyDescent="0.2">
      <c r="A28" s="171"/>
      <c r="B28" s="91">
        <v>7</v>
      </c>
      <c r="C28" s="141" t="s">
        <v>218</v>
      </c>
      <c r="D28" s="112" t="s">
        <v>216</v>
      </c>
      <c r="E28" s="113">
        <v>180</v>
      </c>
      <c r="F28" s="86">
        <v>3330.75</v>
      </c>
      <c r="G28" s="86">
        <f>12*F28</f>
        <v>39969</v>
      </c>
      <c r="H28" s="79"/>
    </row>
    <row r="29" spans="1:8" ht="30.75" customHeight="1" x14ac:dyDescent="0.2">
      <c r="A29" s="89"/>
      <c r="B29" s="88"/>
      <c r="C29" s="156" t="s">
        <v>224</v>
      </c>
      <c r="D29" s="157"/>
      <c r="E29" s="158"/>
      <c r="F29" s="87">
        <f>SUM(F22:F28)</f>
        <v>22075.599999999999</v>
      </c>
      <c r="G29" s="86">
        <f>F29*12</f>
        <v>264907.2</v>
      </c>
      <c r="H29" s="85"/>
    </row>
    <row r="30" spans="1:8" ht="15.75" x14ac:dyDescent="0.25">
      <c r="B30" s="79"/>
      <c r="C30" s="163" t="s">
        <v>185</v>
      </c>
      <c r="D30" s="163"/>
      <c r="E30" s="163"/>
      <c r="F30" s="163"/>
      <c r="G30" s="84">
        <f>F29</f>
        <v>22075.599999999999</v>
      </c>
      <c r="H30" s="79"/>
    </row>
    <row r="31" spans="1:8" ht="15.75" x14ac:dyDescent="0.25">
      <c r="B31" s="79"/>
      <c r="C31" s="163" t="s">
        <v>186</v>
      </c>
      <c r="D31" s="163"/>
      <c r="E31" s="163"/>
      <c r="F31" s="163"/>
      <c r="G31" s="84">
        <f>G29</f>
        <v>264907.2</v>
      </c>
      <c r="H31" s="79"/>
    </row>
    <row r="32" spans="1:8" x14ac:dyDescent="0.2">
      <c r="B32" s="79"/>
      <c r="C32" s="79"/>
      <c r="D32" s="79"/>
      <c r="E32" s="79"/>
      <c r="F32" s="79"/>
      <c r="G32" s="79"/>
      <c r="H32" s="79"/>
    </row>
    <row r="33" spans="2:8" ht="37.5" customHeight="1" x14ac:dyDescent="0.2">
      <c r="B33" s="164" t="s">
        <v>146</v>
      </c>
      <c r="C33" s="164"/>
      <c r="D33" s="164"/>
      <c r="E33" s="164"/>
      <c r="F33" s="164"/>
      <c r="G33" s="81"/>
      <c r="H33" s="79"/>
    </row>
    <row r="34" spans="2:8" ht="24.75" customHeight="1" x14ac:dyDescent="0.2">
      <c r="B34" s="164" t="s">
        <v>145</v>
      </c>
      <c r="C34" s="164"/>
      <c r="D34" s="164"/>
      <c r="E34" s="164"/>
      <c r="F34" s="164"/>
      <c r="G34" s="81"/>
      <c r="H34" s="79"/>
    </row>
    <row r="35" spans="2:8" ht="40.5" customHeight="1" x14ac:dyDescent="0.2">
      <c r="B35" s="165" t="s">
        <v>144</v>
      </c>
      <c r="C35" s="165"/>
      <c r="D35" s="165"/>
      <c r="E35" s="165"/>
      <c r="F35" s="165"/>
      <c r="G35" s="79"/>
      <c r="H35" s="79"/>
    </row>
    <row r="36" spans="2:8" ht="27.75" customHeight="1" x14ac:dyDescent="0.2">
      <c r="B36" s="166" t="s">
        <v>143</v>
      </c>
      <c r="C36" s="166"/>
      <c r="D36" s="166"/>
      <c r="E36" s="166"/>
      <c r="F36" s="166"/>
      <c r="G36" s="79"/>
      <c r="H36" s="79"/>
    </row>
    <row r="37" spans="2:8" ht="55.5" customHeight="1" x14ac:dyDescent="0.2">
      <c r="B37" s="166" t="s">
        <v>142</v>
      </c>
      <c r="C37" s="166"/>
      <c r="D37" s="166"/>
      <c r="E37" s="166"/>
      <c r="F37" s="166"/>
      <c r="G37" s="79"/>
      <c r="H37" s="79"/>
    </row>
    <row r="38" spans="2:8" x14ac:dyDescent="0.2">
      <c r="B38" s="79"/>
      <c r="C38" s="83"/>
      <c r="D38" s="83"/>
      <c r="E38" s="83"/>
      <c r="F38" s="79"/>
      <c r="G38" s="79"/>
      <c r="H38" s="79"/>
    </row>
    <row r="39" spans="2:8" x14ac:dyDescent="0.2">
      <c r="B39" s="79"/>
      <c r="C39" s="168" t="s">
        <v>141</v>
      </c>
      <c r="D39" s="168"/>
      <c r="E39" s="168"/>
      <c r="F39" s="79"/>
      <c r="G39" s="79"/>
      <c r="H39" s="79"/>
    </row>
    <row r="40" spans="2:8" x14ac:dyDescent="0.2">
      <c r="B40" s="79"/>
      <c r="C40" s="82"/>
      <c r="D40" s="82"/>
      <c r="E40" s="82"/>
      <c r="F40" s="79"/>
      <c r="G40" s="79"/>
      <c r="H40" s="79"/>
    </row>
    <row r="41" spans="2:8" ht="3" customHeight="1" x14ac:dyDescent="0.2">
      <c r="B41" s="79"/>
      <c r="C41" s="82"/>
      <c r="D41" s="82"/>
      <c r="E41" s="82"/>
      <c r="F41" s="79"/>
      <c r="G41" s="79"/>
      <c r="H41" s="79"/>
    </row>
    <row r="42" spans="2:8" ht="16.5" hidden="1" customHeight="1" x14ac:dyDescent="0.2">
      <c r="B42" s="79"/>
      <c r="C42" s="81"/>
      <c r="D42" s="81"/>
      <c r="E42" s="81"/>
      <c r="F42" s="79"/>
      <c r="G42" s="79"/>
      <c r="H42" s="79"/>
    </row>
    <row r="43" spans="2:8" x14ac:dyDescent="0.2">
      <c r="B43" s="79"/>
      <c r="C43" s="167" t="s">
        <v>140</v>
      </c>
      <c r="D43" s="167"/>
      <c r="E43" s="167"/>
      <c r="F43" s="79"/>
      <c r="G43" s="79"/>
      <c r="H43" s="79"/>
    </row>
    <row r="44" spans="2:8" x14ac:dyDescent="0.2">
      <c r="B44" s="79"/>
      <c r="C44" s="167" t="s">
        <v>139</v>
      </c>
      <c r="D44" s="167"/>
      <c r="E44" s="167"/>
      <c r="F44" s="79"/>
      <c r="G44" s="79"/>
      <c r="H44" s="79"/>
    </row>
    <row r="45" spans="2:8" x14ac:dyDescent="0.2">
      <c r="B45" s="79"/>
      <c r="C45" s="80"/>
      <c r="D45" s="80"/>
      <c r="E45" s="80"/>
      <c r="F45" s="79"/>
      <c r="G45" s="79"/>
      <c r="H45" s="79"/>
    </row>
    <row r="46" spans="2:8" x14ac:dyDescent="0.2">
      <c r="B46" s="79"/>
      <c r="C46" s="80"/>
      <c r="D46" s="80"/>
      <c r="E46" s="80"/>
      <c r="F46" s="79"/>
      <c r="G46" s="79"/>
      <c r="H46" s="79"/>
    </row>
    <row r="47" spans="2:8" x14ac:dyDescent="0.2">
      <c r="B47" s="79"/>
      <c r="C47" s="80"/>
      <c r="D47" s="80"/>
      <c r="E47" s="80"/>
      <c r="F47" s="79"/>
      <c r="G47" s="79"/>
      <c r="H47" s="79"/>
    </row>
    <row r="48" spans="2:8" x14ac:dyDescent="0.2">
      <c r="C48" s="78"/>
      <c r="D48" s="78"/>
      <c r="E48" s="78"/>
    </row>
    <row r="49" spans="3:5" x14ac:dyDescent="0.2">
      <c r="C49" s="78"/>
      <c r="D49" s="78"/>
      <c r="E49" s="78"/>
    </row>
    <row r="50" spans="3:5" x14ac:dyDescent="0.2">
      <c r="C50" s="78"/>
      <c r="D50" s="78"/>
      <c r="E50" s="78"/>
    </row>
    <row r="51" spans="3:5" x14ac:dyDescent="0.2">
      <c r="C51" s="162"/>
      <c r="D51" s="162"/>
      <c r="E51" s="162"/>
    </row>
    <row r="52" spans="3:5" x14ac:dyDescent="0.2">
      <c r="C52" s="77"/>
      <c r="D52" s="77"/>
      <c r="E52" s="78"/>
    </row>
    <row r="53" spans="3:5" x14ac:dyDescent="0.2">
      <c r="C53" s="77"/>
      <c r="D53" s="77"/>
      <c r="E53" s="78"/>
    </row>
    <row r="54" spans="3:5" x14ac:dyDescent="0.2">
      <c r="C54" s="77"/>
      <c r="D54" s="77"/>
      <c r="E54" s="78"/>
    </row>
    <row r="55" spans="3:5" x14ac:dyDescent="0.2">
      <c r="C55" s="77"/>
      <c r="D55" s="77"/>
      <c r="E55" s="77"/>
    </row>
  </sheetData>
  <sheetProtection selectLockedCells="1" selectUnlockedCells="1"/>
  <mergeCells count="27">
    <mergeCell ref="A22:A28"/>
    <mergeCell ref="C3:E3"/>
    <mergeCell ref="B12:C12"/>
    <mergeCell ref="B13:C13"/>
    <mergeCell ref="B9:C9"/>
    <mergeCell ref="B10:C10"/>
    <mergeCell ref="B11:E11"/>
    <mergeCell ref="B14:C14"/>
    <mergeCell ref="B15:C15"/>
    <mergeCell ref="B16:C16"/>
    <mergeCell ref="B17:C17"/>
    <mergeCell ref="B18:D18"/>
    <mergeCell ref="C29:E29"/>
    <mergeCell ref="C4:E6"/>
    <mergeCell ref="B7:D7"/>
    <mergeCell ref="B8:C8"/>
    <mergeCell ref="C51:E51"/>
    <mergeCell ref="C30:F30"/>
    <mergeCell ref="C31:F31"/>
    <mergeCell ref="B33:F33"/>
    <mergeCell ref="B34:F34"/>
    <mergeCell ref="B35:F35"/>
    <mergeCell ref="B36:F36"/>
    <mergeCell ref="C44:E44"/>
    <mergeCell ref="B37:F37"/>
    <mergeCell ref="C39:E39"/>
    <mergeCell ref="C43:E43"/>
  </mergeCells>
  <pageMargins left="0.51181102362204722" right="0.51181102362204722" top="0.78740157480314965" bottom="0.78740157480314965" header="0.31496062992125984" footer="0.31496062992125984"/>
  <pageSetup paperSize="9" scale="64" orientation="portrait" r:id="rId1"/>
  <rowBreaks count="1" manualBreakCount="1">
    <brk id="54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zoomScaleNormal="100" workbookViewId="0">
      <selection activeCell="B5" sqref="B5"/>
    </sheetView>
  </sheetViews>
  <sheetFormatPr defaultRowHeight="15" x14ac:dyDescent="0.25"/>
  <cols>
    <col min="1" max="1" width="40.5703125" style="93" bestFit="1" customWidth="1"/>
    <col min="2" max="2" width="17.7109375" style="94" customWidth="1"/>
    <col min="3" max="3" width="22.28515625" style="93" customWidth="1"/>
    <col min="4" max="4" width="22" style="93" customWidth="1"/>
    <col min="5" max="5" width="18.42578125" style="93" customWidth="1"/>
    <col min="6" max="16384" width="9.140625" style="93"/>
  </cols>
  <sheetData>
    <row r="2" spans="1:7" x14ac:dyDescent="0.25">
      <c r="A2" s="181" t="s">
        <v>231</v>
      </c>
      <c r="B2" s="182"/>
      <c r="C2" s="182"/>
      <c r="D2" s="179" t="s">
        <v>230</v>
      </c>
      <c r="E2" s="180"/>
    </row>
    <row r="3" spans="1:7" x14ac:dyDescent="0.25">
      <c r="A3" s="182"/>
      <c r="B3" s="182"/>
      <c r="C3" s="182"/>
      <c r="D3" s="180"/>
      <c r="E3" s="180"/>
    </row>
    <row r="4" spans="1:7" ht="45" x14ac:dyDescent="0.25">
      <c r="A4" s="103" t="s">
        <v>170</v>
      </c>
      <c r="B4" s="102" t="s">
        <v>167</v>
      </c>
      <c r="C4" s="103" t="s">
        <v>166</v>
      </c>
      <c r="D4" s="103" t="s">
        <v>165</v>
      </c>
      <c r="E4" s="103" t="s">
        <v>164</v>
      </c>
      <c r="G4" s="153"/>
    </row>
    <row r="5" spans="1:7" x14ac:dyDescent="0.25">
      <c r="A5" s="109" t="s">
        <v>171</v>
      </c>
      <c r="B5" s="110">
        <v>0</v>
      </c>
      <c r="C5" s="109">
        <v>2</v>
      </c>
      <c r="D5" s="108">
        <f t="shared" ref="D5:D10" si="0">B5*C5</f>
        <v>0</v>
      </c>
      <c r="E5" s="96">
        <f t="shared" ref="E5:E10" si="1">ROUND(D5/12,2)</f>
        <v>0</v>
      </c>
    </row>
    <row r="6" spans="1:7" ht="30" x14ac:dyDescent="0.25">
      <c r="A6" s="109" t="s">
        <v>172</v>
      </c>
      <c r="B6" s="110">
        <v>0</v>
      </c>
      <c r="C6" s="109">
        <v>4</v>
      </c>
      <c r="D6" s="108">
        <f t="shared" si="0"/>
        <v>0</v>
      </c>
      <c r="E6" s="96">
        <f t="shared" si="1"/>
        <v>0</v>
      </c>
    </row>
    <row r="7" spans="1:7" x14ac:dyDescent="0.25">
      <c r="A7" s="109" t="s">
        <v>173</v>
      </c>
      <c r="B7" s="110">
        <v>0</v>
      </c>
      <c r="C7" s="109">
        <v>2</v>
      </c>
      <c r="D7" s="108">
        <f t="shared" si="0"/>
        <v>0</v>
      </c>
      <c r="E7" s="96">
        <f t="shared" si="1"/>
        <v>0</v>
      </c>
    </row>
    <row r="8" spans="1:7" x14ac:dyDescent="0.25">
      <c r="A8" s="109" t="s">
        <v>169</v>
      </c>
      <c r="B8" s="110">
        <v>0</v>
      </c>
      <c r="C8" s="109">
        <v>2</v>
      </c>
      <c r="D8" s="108">
        <f t="shared" si="0"/>
        <v>0</v>
      </c>
      <c r="E8" s="96">
        <f t="shared" si="1"/>
        <v>0</v>
      </c>
    </row>
    <row r="9" spans="1:7" x14ac:dyDescent="0.25">
      <c r="A9" s="109" t="s">
        <v>182</v>
      </c>
      <c r="B9" s="110">
        <v>0</v>
      </c>
      <c r="C9" s="109">
        <v>2</v>
      </c>
      <c r="D9" s="108">
        <f t="shared" si="0"/>
        <v>0</v>
      </c>
      <c r="E9" s="96">
        <f t="shared" si="1"/>
        <v>0</v>
      </c>
    </row>
    <row r="10" spans="1:7" x14ac:dyDescent="0.25">
      <c r="A10" s="109" t="s">
        <v>174</v>
      </c>
      <c r="B10" s="110">
        <v>0</v>
      </c>
      <c r="C10" s="109">
        <v>4</v>
      </c>
      <c r="D10" s="108">
        <f t="shared" si="0"/>
        <v>0</v>
      </c>
      <c r="E10" s="96">
        <f t="shared" si="1"/>
        <v>0</v>
      </c>
    </row>
    <row r="11" spans="1:7" x14ac:dyDescent="0.25">
      <c r="A11" s="175" t="s">
        <v>184</v>
      </c>
      <c r="B11" s="176"/>
      <c r="C11" s="177"/>
      <c r="D11" s="95">
        <f>SUM(D5:D10)</f>
        <v>0</v>
      </c>
      <c r="E11" s="95">
        <f>SUM(E5:E10)</f>
        <v>0</v>
      </c>
    </row>
    <row r="12" spans="1:7" x14ac:dyDescent="0.25">
      <c r="A12" s="107"/>
      <c r="B12" s="106"/>
      <c r="C12" s="105"/>
      <c r="D12" s="104"/>
    </row>
    <row r="13" spans="1:7" x14ac:dyDescent="0.25">
      <c r="A13" s="107"/>
      <c r="B13" s="106"/>
      <c r="C13" s="105"/>
      <c r="D13" s="104"/>
    </row>
    <row r="14" spans="1:7" ht="45" x14ac:dyDescent="0.25">
      <c r="A14" s="103" t="s">
        <v>168</v>
      </c>
      <c r="B14" s="102" t="s">
        <v>167</v>
      </c>
      <c r="C14" s="101" t="s">
        <v>166</v>
      </c>
      <c r="D14" s="100" t="s">
        <v>165</v>
      </c>
      <c r="E14" s="100" t="s">
        <v>164</v>
      </c>
    </row>
    <row r="15" spans="1:7" x14ac:dyDescent="0.25">
      <c r="A15" s="99" t="s">
        <v>176</v>
      </c>
      <c r="B15" s="98">
        <v>0</v>
      </c>
      <c r="C15" s="97">
        <v>1</v>
      </c>
      <c r="D15" s="96">
        <f t="shared" ref="D15:D21" si="2">B15*C15</f>
        <v>0</v>
      </c>
      <c r="E15" s="96">
        <f t="shared" ref="E15:E21" si="3">ROUND(D15/12,2)</f>
        <v>0</v>
      </c>
    </row>
    <row r="16" spans="1:7" x14ac:dyDescent="0.25">
      <c r="A16" s="99" t="s">
        <v>175</v>
      </c>
      <c r="B16" s="98">
        <v>0</v>
      </c>
      <c r="C16" s="97">
        <v>1</v>
      </c>
      <c r="D16" s="96">
        <f t="shared" si="2"/>
        <v>0</v>
      </c>
      <c r="E16" s="96">
        <f t="shared" si="3"/>
        <v>0</v>
      </c>
    </row>
    <row r="17" spans="1:5" x14ac:dyDescent="0.25">
      <c r="A17" s="99" t="s">
        <v>181</v>
      </c>
      <c r="B17" s="98">
        <v>0</v>
      </c>
      <c r="C17" s="97">
        <v>6</v>
      </c>
      <c r="D17" s="96">
        <f t="shared" si="2"/>
        <v>0</v>
      </c>
      <c r="E17" s="96">
        <f t="shared" si="3"/>
        <v>0</v>
      </c>
    </row>
    <row r="18" spans="1:5" x14ac:dyDescent="0.25">
      <c r="A18" s="99" t="s">
        <v>177</v>
      </c>
      <c r="B18" s="98">
        <v>0</v>
      </c>
      <c r="C18" s="97">
        <v>1</v>
      </c>
      <c r="D18" s="96">
        <f t="shared" si="2"/>
        <v>0</v>
      </c>
      <c r="E18" s="96">
        <f t="shared" si="3"/>
        <v>0</v>
      </c>
    </row>
    <row r="19" spans="1:5" x14ac:dyDescent="0.25">
      <c r="A19" s="99" t="s">
        <v>178</v>
      </c>
      <c r="B19" s="98">
        <v>0</v>
      </c>
      <c r="C19" s="97">
        <v>12</v>
      </c>
      <c r="D19" s="96">
        <f t="shared" si="2"/>
        <v>0</v>
      </c>
      <c r="E19" s="96">
        <f t="shared" si="3"/>
        <v>0</v>
      </c>
    </row>
    <row r="20" spans="1:5" x14ac:dyDescent="0.25">
      <c r="A20" s="99" t="s">
        <v>179</v>
      </c>
      <c r="B20" s="98">
        <v>0</v>
      </c>
      <c r="C20" s="97">
        <v>1</v>
      </c>
      <c r="D20" s="96">
        <f t="shared" si="2"/>
        <v>0</v>
      </c>
      <c r="E20" s="96">
        <f t="shared" si="3"/>
        <v>0</v>
      </c>
    </row>
    <row r="21" spans="1:5" x14ac:dyDescent="0.25">
      <c r="A21" s="99" t="s">
        <v>180</v>
      </c>
      <c r="B21" s="98">
        <v>0</v>
      </c>
      <c r="C21" s="97">
        <v>6</v>
      </c>
      <c r="D21" s="96">
        <f t="shared" si="2"/>
        <v>0</v>
      </c>
      <c r="E21" s="96">
        <f t="shared" si="3"/>
        <v>0</v>
      </c>
    </row>
    <row r="22" spans="1:5" x14ac:dyDescent="0.25">
      <c r="A22" s="178" t="s">
        <v>183</v>
      </c>
      <c r="B22" s="178"/>
      <c r="C22" s="178"/>
      <c r="D22" s="95">
        <f>SUM(D15:D21)</f>
        <v>0</v>
      </c>
      <c r="E22" s="95">
        <f>SUM(E15:E21)</f>
        <v>0</v>
      </c>
    </row>
  </sheetData>
  <mergeCells count="4">
    <mergeCell ref="A11:C11"/>
    <mergeCell ref="A22:C22"/>
    <mergeCell ref="D2:E3"/>
    <mergeCell ref="A2:C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1"/>
  <sheetViews>
    <sheetView zoomScale="110" zoomScaleNormal="110" workbookViewId="0">
      <selection activeCell="H18" sqref="H18:I18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8.7109375" style="1" bestFit="1" customWidth="1"/>
    <col min="8" max="8" width="13.28515625" style="1" customWidth="1"/>
    <col min="9" max="9" width="20.85546875" style="2" customWidth="1"/>
    <col min="10" max="1025" width="12.28515625" style="1"/>
  </cols>
  <sheetData>
    <row r="1" spans="1:9" ht="61.5" customHeight="1" x14ac:dyDescent="0.2">
      <c r="A1" s="222" t="s">
        <v>137</v>
      </c>
      <c r="B1" s="223"/>
      <c r="C1" s="223"/>
      <c r="D1" s="223"/>
      <c r="E1" s="223"/>
      <c r="F1" s="223"/>
      <c r="G1" s="223"/>
      <c r="H1" s="223"/>
      <c r="I1" s="223"/>
    </row>
    <row r="2" spans="1:9" ht="12.75" customHeight="1" x14ac:dyDescent="0.2">
      <c r="A2" s="194" t="s">
        <v>138</v>
      </c>
      <c r="B2" s="194"/>
      <c r="C2" s="194"/>
      <c r="D2" s="194"/>
      <c r="E2" s="194"/>
      <c r="F2" s="194"/>
      <c r="G2" s="194"/>
      <c r="H2" s="194"/>
      <c r="I2" s="194"/>
    </row>
    <row r="3" spans="1:9" ht="12.75" customHeight="1" x14ac:dyDescent="0.2">
      <c r="A3" s="194" t="s">
        <v>135</v>
      </c>
      <c r="B3" s="194"/>
      <c r="C3" s="194"/>
      <c r="D3" s="194"/>
      <c r="E3" s="194"/>
      <c r="F3" s="194"/>
      <c r="G3" s="194"/>
      <c r="H3" s="194"/>
      <c r="I3" s="194"/>
    </row>
    <row r="4" spans="1:9" ht="12.75" customHeight="1" x14ac:dyDescent="0.2">
      <c r="A4" s="194" t="s">
        <v>136</v>
      </c>
      <c r="B4" s="224"/>
      <c r="C4" s="224"/>
      <c r="D4" s="224"/>
      <c r="E4" s="224"/>
      <c r="F4" s="224"/>
      <c r="G4" s="224"/>
      <c r="H4" s="224"/>
      <c r="I4" s="224"/>
    </row>
    <row r="5" spans="1:9" ht="12.75" customHeight="1" x14ac:dyDescent="0.2">
      <c r="A5" s="225"/>
      <c r="B5" s="225"/>
      <c r="C5" s="225"/>
      <c r="D5" s="225"/>
      <c r="E5" s="225"/>
      <c r="F5" s="225"/>
      <c r="G5" s="225"/>
      <c r="H5" s="225"/>
      <c r="I5" s="225"/>
    </row>
    <row r="6" spans="1:9" ht="21" customHeight="1" x14ac:dyDescent="0.2">
      <c r="A6" s="195" t="s">
        <v>0</v>
      </c>
      <c r="B6" s="196"/>
      <c r="C6" s="196"/>
      <c r="D6" s="196"/>
      <c r="E6" s="196"/>
      <c r="F6" s="196"/>
      <c r="G6" s="196"/>
      <c r="H6" s="196"/>
      <c r="I6" s="197"/>
    </row>
    <row r="7" spans="1:9" ht="12.75" customHeight="1" x14ac:dyDescent="0.2">
      <c r="A7" s="3" t="s">
        <v>1</v>
      </c>
      <c r="B7" s="198" t="s">
        <v>2</v>
      </c>
      <c r="C7" s="199"/>
      <c r="D7" s="199"/>
      <c r="E7" s="199"/>
      <c r="F7" s="199"/>
      <c r="G7" s="200"/>
      <c r="H7" s="344"/>
      <c r="I7" s="345"/>
    </row>
    <row r="8" spans="1:9" ht="12.75" customHeight="1" x14ac:dyDescent="0.2">
      <c r="A8" s="4" t="s">
        <v>3</v>
      </c>
      <c r="B8" s="191" t="s">
        <v>4</v>
      </c>
      <c r="C8" s="192"/>
      <c r="D8" s="192"/>
      <c r="E8" s="192"/>
      <c r="F8" s="192"/>
      <c r="G8" s="193"/>
      <c r="H8" s="201" t="s">
        <v>88</v>
      </c>
      <c r="I8" s="202"/>
    </row>
    <row r="9" spans="1:9" ht="12.75" customHeight="1" x14ac:dyDescent="0.2">
      <c r="A9" s="4" t="s">
        <v>5</v>
      </c>
      <c r="B9" s="191" t="s">
        <v>6</v>
      </c>
      <c r="C9" s="192"/>
      <c r="D9" s="192"/>
      <c r="E9" s="192"/>
      <c r="F9" s="192"/>
      <c r="G9" s="193"/>
      <c r="H9" s="201" t="s">
        <v>204</v>
      </c>
      <c r="I9" s="202"/>
    </row>
    <row r="10" spans="1:9" ht="12.75" customHeight="1" x14ac:dyDescent="0.2">
      <c r="A10" s="4" t="s">
        <v>7</v>
      </c>
      <c r="B10" s="191" t="s">
        <v>8</v>
      </c>
      <c r="C10" s="192"/>
      <c r="D10" s="192"/>
      <c r="E10" s="192"/>
      <c r="F10" s="192"/>
      <c r="G10" s="193"/>
      <c r="H10" s="201">
        <v>12</v>
      </c>
      <c r="I10" s="202"/>
    </row>
    <row r="11" spans="1:9" ht="12.75" customHeight="1" x14ac:dyDescent="0.2">
      <c r="A11" s="191" t="s">
        <v>9</v>
      </c>
      <c r="B11" s="192"/>
      <c r="C11" s="192"/>
      <c r="D11" s="192"/>
      <c r="E11" s="192"/>
      <c r="F11" s="192"/>
      <c r="G11" s="192"/>
      <c r="H11" s="192"/>
      <c r="I11" s="193"/>
    </row>
    <row r="12" spans="1:9" ht="14.25" x14ac:dyDescent="0.2">
      <c r="A12" s="188"/>
      <c r="B12" s="189"/>
      <c r="C12" s="189"/>
      <c r="D12" s="189"/>
      <c r="E12" s="189"/>
      <c r="F12" s="189"/>
      <c r="G12" s="189"/>
      <c r="H12" s="189"/>
      <c r="I12" s="190"/>
    </row>
    <row r="13" spans="1:9" ht="21.75" customHeight="1" x14ac:dyDescent="0.2">
      <c r="A13" s="203" t="s">
        <v>94</v>
      </c>
      <c r="B13" s="204"/>
      <c r="C13" s="204"/>
      <c r="D13" s="204"/>
      <c r="E13" s="204"/>
      <c r="F13" s="204"/>
      <c r="G13" s="204"/>
      <c r="H13" s="204"/>
      <c r="I13" s="205"/>
    </row>
    <row r="14" spans="1:9" ht="12.75" customHeight="1" x14ac:dyDescent="0.2">
      <c r="A14" s="206" t="s">
        <v>10</v>
      </c>
      <c r="B14" s="207"/>
      <c r="C14" s="207"/>
      <c r="D14" s="207"/>
      <c r="E14" s="207"/>
      <c r="F14" s="207"/>
      <c r="G14" s="207"/>
      <c r="H14" s="207"/>
      <c r="I14" s="208"/>
    </row>
    <row r="15" spans="1:9" ht="27" customHeight="1" x14ac:dyDescent="0.2">
      <c r="A15" s="4">
        <v>1</v>
      </c>
      <c r="B15" s="191" t="s">
        <v>11</v>
      </c>
      <c r="C15" s="192"/>
      <c r="D15" s="192"/>
      <c r="E15" s="192"/>
      <c r="F15" s="192"/>
      <c r="G15" s="193"/>
      <c r="H15" s="213" t="s">
        <v>187</v>
      </c>
      <c r="I15" s="214"/>
    </row>
    <row r="16" spans="1:9" ht="12.75" customHeight="1" x14ac:dyDescent="0.2">
      <c r="A16" s="4">
        <v>2</v>
      </c>
      <c r="B16" s="191" t="s">
        <v>12</v>
      </c>
      <c r="C16" s="192"/>
      <c r="D16" s="192"/>
      <c r="E16" s="192"/>
      <c r="F16" s="192"/>
      <c r="G16" s="193"/>
      <c r="H16" s="220" t="s">
        <v>233</v>
      </c>
      <c r="I16" s="221"/>
    </row>
    <row r="17" spans="1:9" ht="30.75" customHeight="1" x14ac:dyDescent="0.2">
      <c r="A17" s="4">
        <v>3</v>
      </c>
      <c r="B17" s="185" t="s">
        <v>235</v>
      </c>
      <c r="C17" s="186"/>
      <c r="D17" s="186"/>
      <c r="E17" s="186"/>
      <c r="F17" s="186"/>
      <c r="G17" s="187"/>
      <c r="H17" s="183">
        <v>0</v>
      </c>
      <c r="I17" s="184"/>
    </row>
    <row r="18" spans="1:9" ht="30.75" customHeight="1" x14ac:dyDescent="0.2">
      <c r="A18" s="4">
        <v>4</v>
      </c>
      <c r="B18" s="191" t="s">
        <v>14</v>
      </c>
      <c r="C18" s="192"/>
      <c r="D18" s="192"/>
      <c r="E18" s="192"/>
      <c r="F18" s="192"/>
      <c r="G18" s="193"/>
      <c r="H18" s="213" t="s">
        <v>203</v>
      </c>
      <c r="I18" s="214"/>
    </row>
    <row r="19" spans="1:9" ht="12.75" customHeight="1" x14ac:dyDescent="0.25">
      <c r="A19" s="5">
        <v>5</v>
      </c>
      <c r="B19" s="191" t="s">
        <v>15</v>
      </c>
      <c r="C19" s="192"/>
      <c r="D19" s="192"/>
      <c r="E19" s="192"/>
      <c r="F19" s="192"/>
      <c r="G19" s="193"/>
      <c r="H19" s="215" t="s">
        <v>189</v>
      </c>
      <c r="I19" s="216"/>
    </row>
    <row r="20" spans="1:9" ht="15" x14ac:dyDescent="0.2">
      <c r="A20" s="217"/>
      <c r="B20" s="218"/>
      <c r="C20" s="218"/>
      <c r="D20" s="218"/>
      <c r="E20" s="218"/>
      <c r="F20" s="218"/>
      <c r="G20" s="218"/>
      <c r="H20" s="218"/>
      <c r="I20" s="219"/>
    </row>
    <row r="21" spans="1:9" ht="23.25" customHeight="1" x14ac:dyDescent="0.2">
      <c r="A21" s="203" t="s">
        <v>16</v>
      </c>
      <c r="B21" s="204"/>
      <c r="C21" s="204"/>
      <c r="D21" s="204"/>
      <c r="E21" s="204"/>
      <c r="F21" s="204"/>
      <c r="G21" s="204"/>
      <c r="H21" s="204"/>
      <c r="I21" s="205"/>
    </row>
    <row r="22" spans="1:9" ht="47.25" customHeight="1" x14ac:dyDescent="0.2">
      <c r="A22" s="117">
        <v>1</v>
      </c>
      <c r="B22" s="195" t="s">
        <v>85</v>
      </c>
      <c r="C22" s="196"/>
      <c r="D22" s="196"/>
      <c r="E22" s="196"/>
      <c r="F22" s="196"/>
      <c r="G22" s="197"/>
      <c r="H22" s="117" t="s">
        <v>210</v>
      </c>
      <c r="I22" s="118" t="s">
        <v>234</v>
      </c>
    </row>
    <row r="23" spans="1:9" ht="111" customHeight="1" x14ac:dyDescent="0.2">
      <c r="A23" s="4" t="s">
        <v>1</v>
      </c>
      <c r="B23" s="212" t="s">
        <v>205</v>
      </c>
      <c r="C23" s="212"/>
      <c r="D23" s="212"/>
      <c r="E23" s="212"/>
      <c r="F23" s="212"/>
      <c r="G23" s="212"/>
      <c r="H23" s="37">
        <v>40</v>
      </c>
      <c r="I23" s="140">
        <f>H17</f>
        <v>0</v>
      </c>
    </row>
    <row r="24" spans="1:9" ht="12.75" customHeight="1" x14ac:dyDescent="0.2">
      <c r="A24" s="209" t="s">
        <v>219</v>
      </c>
      <c r="B24" s="210"/>
      <c r="C24" s="210"/>
      <c r="D24" s="210"/>
      <c r="E24" s="210"/>
      <c r="F24" s="210"/>
      <c r="G24" s="210"/>
      <c r="H24" s="211"/>
      <c r="I24" s="32">
        <f>I23*H23</f>
        <v>0</v>
      </c>
    </row>
    <row r="25" spans="1:9" ht="14.25" x14ac:dyDescent="0.2">
      <c r="A25" s="188"/>
      <c r="B25" s="189"/>
      <c r="C25" s="189"/>
      <c r="D25" s="189"/>
      <c r="E25" s="189"/>
      <c r="F25" s="189"/>
      <c r="G25" s="189"/>
      <c r="H25" s="189"/>
      <c r="I25" s="190"/>
    </row>
    <row r="26" spans="1:9" ht="12.75" customHeight="1" x14ac:dyDescent="0.25">
      <c r="A26" s="19"/>
      <c r="B26" s="19"/>
      <c r="C26" s="19"/>
      <c r="D26" s="19"/>
      <c r="E26" s="19"/>
      <c r="F26" s="19"/>
      <c r="G26" s="19"/>
      <c r="H26" s="19"/>
      <c r="I26" s="20"/>
    </row>
    <row r="27" spans="1:9" ht="12.75" customHeight="1" x14ac:dyDescent="0.25">
      <c r="A27" s="19"/>
      <c r="B27" s="19"/>
      <c r="C27" s="19"/>
      <c r="D27" s="19"/>
      <c r="E27" s="19"/>
      <c r="F27" s="19"/>
      <c r="G27" s="19"/>
      <c r="H27" s="19"/>
      <c r="I27" s="20"/>
    </row>
    <row r="28" spans="1:9" ht="15.75" customHeight="1" thickBot="1" x14ac:dyDescent="0.25">
      <c r="A28" s="236" t="s">
        <v>221</v>
      </c>
      <c r="B28" s="236"/>
      <c r="C28" s="236"/>
      <c r="D28" s="236"/>
      <c r="E28" s="236"/>
      <c r="F28" s="236"/>
      <c r="G28" s="236"/>
      <c r="H28" s="236"/>
      <c r="I28" s="236"/>
    </row>
    <row r="29" spans="1:9" ht="41.25" customHeight="1" thickBot="1" x14ac:dyDescent="0.25">
      <c r="A29" s="51" t="s">
        <v>107</v>
      </c>
      <c r="B29" s="49" t="s">
        <v>206</v>
      </c>
      <c r="C29" s="51" t="s">
        <v>207</v>
      </c>
      <c r="D29" s="230" t="s">
        <v>208</v>
      </c>
      <c r="E29" s="231"/>
      <c r="F29" s="232"/>
      <c r="G29" s="50" t="s">
        <v>209</v>
      </c>
      <c r="H29" s="226" t="s">
        <v>220</v>
      </c>
      <c r="I29" s="227"/>
    </row>
    <row r="30" spans="1:9" ht="86.25" customHeight="1" thickBot="1" x14ac:dyDescent="0.25">
      <c r="A30" s="52" t="s">
        <v>187</v>
      </c>
      <c r="B30" s="61">
        <f>I23</f>
        <v>0</v>
      </c>
      <c r="C30" s="130">
        <v>40</v>
      </c>
      <c r="D30" s="233">
        <f>C30*B30</f>
        <v>0</v>
      </c>
      <c r="E30" s="234"/>
      <c r="F30" s="235"/>
      <c r="G30" s="62">
        <v>12</v>
      </c>
      <c r="H30" s="228">
        <f>D30*G30</f>
        <v>0</v>
      </c>
      <c r="I30" s="229"/>
    </row>
    <row r="31" spans="1:9" ht="15" x14ac:dyDescent="0.25">
      <c r="A31" s="22"/>
      <c r="B31" s="23"/>
      <c r="C31" s="24"/>
      <c r="D31" s="23"/>
      <c r="E31" s="25"/>
      <c r="F31" s="26"/>
      <c r="G31" s="21"/>
      <c r="H31" s="21"/>
      <c r="I31" s="27"/>
    </row>
  </sheetData>
  <mergeCells count="39">
    <mergeCell ref="H29:I29"/>
    <mergeCell ref="H30:I30"/>
    <mergeCell ref="D29:F29"/>
    <mergeCell ref="D30:F30"/>
    <mergeCell ref="A28:I28"/>
    <mergeCell ref="H15:I15"/>
    <mergeCell ref="B16:G16"/>
    <mergeCell ref="H16:I16"/>
    <mergeCell ref="A1:I1"/>
    <mergeCell ref="A3:I3"/>
    <mergeCell ref="A4:I4"/>
    <mergeCell ref="A5:I5"/>
    <mergeCell ref="H9:I9"/>
    <mergeCell ref="A24:H24"/>
    <mergeCell ref="A25:I25"/>
    <mergeCell ref="B23:G23"/>
    <mergeCell ref="B18:G18"/>
    <mergeCell ref="H18:I18"/>
    <mergeCell ref="B19:G19"/>
    <mergeCell ref="H19:I19"/>
    <mergeCell ref="A20:I20"/>
    <mergeCell ref="A21:I21"/>
    <mergeCell ref="B22:G22"/>
    <mergeCell ref="H17:I17"/>
    <mergeCell ref="B17:G17"/>
    <mergeCell ref="A12:I12"/>
    <mergeCell ref="B9:G9"/>
    <mergeCell ref="A2:I2"/>
    <mergeCell ref="A6:I6"/>
    <mergeCell ref="B7:G7"/>
    <mergeCell ref="H7:I7"/>
    <mergeCell ref="B8:G8"/>
    <mergeCell ref="H8:I8"/>
    <mergeCell ref="B10:G10"/>
    <mergeCell ref="H10:I10"/>
    <mergeCell ref="A11:I11"/>
    <mergeCell ref="A13:I13"/>
    <mergeCell ref="A14:I14"/>
    <mergeCell ref="B15:G15"/>
  </mergeCells>
  <pageMargins left="0.511811024" right="0.511811024" top="0.78740157499999996" bottom="0.78740157499999996" header="0.31496062000000002" footer="0.31496062000000002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workbookViewId="0">
      <selection activeCell="H33" sqref="H33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22" t="s">
        <v>137</v>
      </c>
      <c r="B1" s="223"/>
      <c r="C1" s="223"/>
      <c r="D1" s="223"/>
      <c r="E1" s="223"/>
      <c r="F1" s="223"/>
      <c r="G1" s="223"/>
      <c r="H1" s="223"/>
      <c r="I1" s="223"/>
    </row>
    <row r="2" spans="1:9" ht="12.75" customHeight="1" x14ac:dyDescent="0.2">
      <c r="A2" s="239" t="s">
        <v>138</v>
      </c>
      <c r="B2" s="239"/>
      <c r="C2" s="239"/>
      <c r="D2" s="239"/>
      <c r="E2" s="239"/>
      <c r="F2" s="239"/>
      <c r="G2" s="239"/>
      <c r="H2" s="239"/>
      <c r="I2" s="239"/>
    </row>
    <row r="3" spans="1:9" ht="12.75" customHeight="1" x14ac:dyDescent="0.2">
      <c r="A3" s="239" t="s">
        <v>135</v>
      </c>
      <c r="B3" s="239"/>
      <c r="C3" s="239"/>
      <c r="D3" s="239"/>
      <c r="E3" s="239"/>
      <c r="F3" s="239"/>
      <c r="G3" s="239"/>
      <c r="H3" s="239"/>
      <c r="I3" s="239"/>
    </row>
    <row r="4" spans="1:9" ht="12.75" customHeight="1" x14ac:dyDescent="0.2">
      <c r="A4" s="239" t="s">
        <v>136</v>
      </c>
      <c r="B4" s="240"/>
      <c r="C4" s="240"/>
      <c r="D4" s="240"/>
      <c r="E4" s="240"/>
      <c r="F4" s="240"/>
      <c r="G4" s="240"/>
      <c r="H4" s="240"/>
      <c r="I4" s="240"/>
    </row>
    <row r="5" spans="1:9" ht="12.75" customHeight="1" x14ac:dyDescent="0.2">
      <c r="A5" s="241"/>
      <c r="B5" s="241"/>
      <c r="C5" s="241"/>
      <c r="D5" s="241"/>
      <c r="E5" s="241"/>
      <c r="F5" s="241"/>
      <c r="G5" s="241"/>
      <c r="H5" s="241"/>
      <c r="I5" s="241"/>
    </row>
    <row r="6" spans="1:9" ht="21" customHeight="1" x14ac:dyDescent="0.2">
      <c r="A6" s="195" t="s">
        <v>0</v>
      </c>
      <c r="B6" s="196"/>
      <c r="C6" s="196"/>
      <c r="D6" s="196"/>
      <c r="E6" s="196"/>
      <c r="F6" s="196"/>
      <c r="G6" s="196"/>
      <c r="H6" s="196"/>
      <c r="I6" s="197"/>
    </row>
    <row r="7" spans="1:9" ht="12.75" customHeight="1" x14ac:dyDescent="0.2">
      <c r="A7" s="3" t="s">
        <v>1</v>
      </c>
      <c r="B7" s="198" t="s">
        <v>2</v>
      </c>
      <c r="C7" s="199"/>
      <c r="D7" s="199"/>
      <c r="E7" s="199"/>
      <c r="F7" s="199"/>
      <c r="G7" s="200"/>
      <c r="H7" s="334"/>
      <c r="I7" s="335"/>
    </row>
    <row r="8" spans="1:9" ht="12.75" customHeight="1" x14ac:dyDescent="0.2">
      <c r="A8" s="4" t="s">
        <v>3</v>
      </c>
      <c r="B8" s="191" t="s">
        <v>4</v>
      </c>
      <c r="C8" s="192"/>
      <c r="D8" s="192"/>
      <c r="E8" s="192"/>
      <c r="F8" s="192"/>
      <c r="G8" s="193"/>
      <c r="H8" s="201" t="s">
        <v>88</v>
      </c>
      <c r="I8" s="202"/>
    </row>
    <row r="9" spans="1:9" ht="12.75" customHeight="1" x14ac:dyDescent="0.2">
      <c r="A9" s="4" t="s">
        <v>5</v>
      </c>
      <c r="B9" s="191" t="s">
        <v>6</v>
      </c>
      <c r="C9" s="192"/>
      <c r="D9" s="192"/>
      <c r="E9" s="192"/>
      <c r="F9" s="192"/>
      <c r="G9" s="193"/>
      <c r="H9" s="237" t="s">
        <v>190</v>
      </c>
      <c r="I9" s="238"/>
    </row>
    <row r="10" spans="1:9" ht="12.75" customHeight="1" x14ac:dyDescent="0.2">
      <c r="A10" s="4" t="s">
        <v>7</v>
      </c>
      <c r="B10" s="191" t="s">
        <v>8</v>
      </c>
      <c r="C10" s="192"/>
      <c r="D10" s="192"/>
      <c r="E10" s="192"/>
      <c r="F10" s="192"/>
      <c r="G10" s="193"/>
      <c r="H10" s="201">
        <v>12</v>
      </c>
      <c r="I10" s="202"/>
    </row>
    <row r="11" spans="1:9" ht="12.75" customHeight="1" x14ac:dyDescent="0.2">
      <c r="A11" s="191" t="s">
        <v>9</v>
      </c>
      <c r="B11" s="192"/>
      <c r="C11" s="192"/>
      <c r="D11" s="192"/>
      <c r="E11" s="192"/>
      <c r="F11" s="192"/>
      <c r="G11" s="192"/>
      <c r="H11" s="192"/>
      <c r="I11" s="193"/>
    </row>
    <row r="12" spans="1:9" ht="14.25" x14ac:dyDescent="0.2">
      <c r="A12" s="188"/>
      <c r="B12" s="189"/>
      <c r="C12" s="189"/>
      <c r="D12" s="189"/>
      <c r="E12" s="189"/>
      <c r="F12" s="189"/>
      <c r="G12" s="189"/>
      <c r="H12" s="189"/>
      <c r="I12" s="190"/>
    </row>
    <row r="13" spans="1:9" ht="21.75" customHeight="1" x14ac:dyDescent="0.2">
      <c r="A13" s="203" t="s">
        <v>94</v>
      </c>
      <c r="B13" s="204"/>
      <c r="C13" s="204"/>
      <c r="D13" s="204"/>
      <c r="E13" s="204"/>
      <c r="F13" s="204"/>
      <c r="G13" s="204"/>
      <c r="H13" s="204"/>
      <c r="I13" s="205"/>
    </row>
    <row r="14" spans="1:9" ht="12.75" customHeight="1" x14ac:dyDescent="0.2">
      <c r="A14" s="206" t="s">
        <v>10</v>
      </c>
      <c r="B14" s="207"/>
      <c r="C14" s="207"/>
      <c r="D14" s="207"/>
      <c r="E14" s="207"/>
      <c r="F14" s="207"/>
      <c r="G14" s="207"/>
      <c r="H14" s="207"/>
      <c r="I14" s="208"/>
    </row>
    <row r="15" spans="1:9" ht="27" customHeight="1" x14ac:dyDescent="0.2">
      <c r="A15" s="4">
        <v>1</v>
      </c>
      <c r="B15" s="191" t="s">
        <v>11</v>
      </c>
      <c r="C15" s="192"/>
      <c r="D15" s="192"/>
      <c r="E15" s="192"/>
      <c r="F15" s="192"/>
      <c r="G15" s="193"/>
      <c r="H15" s="213" t="s">
        <v>191</v>
      </c>
      <c r="I15" s="214"/>
    </row>
    <row r="16" spans="1:9" ht="12.75" customHeight="1" x14ac:dyDescent="0.2">
      <c r="A16" s="4">
        <v>2</v>
      </c>
      <c r="B16" s="191" t="s">
        <v>12</v>
      </c>
      <c r="C16" s="192"/>
      <c r="D16" s="192"/>
      <c r="E16" s="192"/>
      <c r="F16" s="192"/>
      <c r="G16" s="193"/>
      <c r="H16" s="220" t="s">
        <v>192</v>
      </c>
      <c r="I16" s="221"/>
    </row>
    <row r="17" spans="1:9" ht="12.75" customHeight="1" x14ac:dyDescent="0.2">
      <c r="A17" s="4">
        <v>3</v>
      </c>
      <c r="B17" s="191" t="s">
        <v>13</v>
      </c>
      <c r="C17" s="192"/>
      <c r="D17" s="192"/>
      <c r="E17" s="192"/>
      <c r="F17" s="192"/>
      <c r="G17" s="193"/>
      <c r="H17" s="183">
        <v>0</v>
      </c>
      <c r="I17" s="184"/>
    </row>
    <row r="18" spans="1:9" ht="15" customHeight="1" x14ac:dyDescent="0.2">
      <c r="A18" s="4">
        <v>4</v>
      </c>
      <c r="B18" s="191" t="s">
        <v>14</v>
      </c>
      <c r="C18" s="192"/>
      <c r="D18" s="192"/>
      <c r="E18" s="192"/>
      <c r="F18" s="192"/>
      <c r="G18" s="193"/>
      <c r="H18" s="340" t="s">
        <v>194</v>
      </c>
      <c r="I18" s="341"/>
    </row>
    <row r="19" spans="1:9" ht="12.75" customHeight="1" x14ac:dyDescent="0.25">
      <c r="A19" s="5">
        <v>5</v>
      </c>
      <c r="B19" s="191" t="s">
        <v>15</v>
      </c>
      <c r="C19" s="192"/>
      <c r="D19" s="192"/>
      <c r="E19" s="192"/>
      <c r="F19" s="192"/>
      <c r="G19" s="193"/>
      <c r="H19" s="249" t="s">
        <v>193</v>
      </c>
      <c r="I19" s="250"/>
    </row>
    <row r="20" spans="1:9" ht="15" x14ac:dyDescent="0.2">
      <c r="A20" s="217"/>
      <c r="B20" s="218"/>
      <c r="C20" s="218"/>
      <c r="D20" s="218"/>
      <c r="E20" s="218"/>
      <c r="F20" s="218"/>
      <c r="G20" s="218"/>
      <c r="H20" s="218"/>
      <c r="I20" s="219"/>
    </row>
    <row r="21" spans="1:9" ht="23.25" customHeight="1" x14ac:dyDescent="0.2">
      <c r="A21" s="203" t="s">
        <v>16</v>
      </c>
      <c r="B21" s="204"/>
      <c r="C21" s="204"/>
      <c r="D21" s="204"/>
      <c r="E21" s="204"/>
      <c r="F21" s="204"/>
      <c r="G21" s="204"/>
      <c r="H21" s="204"/>
      <c r="I21" s="205"/>
    </row>
    <row r="22" spans="1:9" ht="12.75" customHeight="1" x14ac:dyDescent="0.2">
      <c r="A22" s="117">
        <v>1</v>
      </c>
      <c r="B22" s="206" t="s">
        <v>17</v>
      </c>
      <c r="C22" s="207"/>
      <c r="D22" s="207"/>
      <c r="E22" s="207"/>
      <c r="F22" s="207"/>
      <c r="G22" s="208"/>
      <c r="H22" s="117" t="s">
        <v>18</v>
      </c>
      <c r="I22" s="118" t="s">
        <v>19</v>
      </c>
    </row>
    <row r="23" spans="1:9" ht="12.75" customHeight="1" x14ac:dyDescent="0.2">
      <c r="A23" s="4" t="s">
        <v>1</v>
      </c>
      <c r="B23" s="191" t="s">
        <v>198</v>
      </c>
      <c r="C23" s="192"/>
      <c r="D23" s="192"/>
      <c r="E23" s="192"/>
      <c r="F23" s="192"/>
      <c r="G23" s="192"/>
      <c r="H23" s="193"/>
      <c r="I23" s="33">
        <f>H17</f>
        <v>0</v>
      </c>
    </row>
    <row r="24" spans="1:9" ht="12.75" customHeight="1" x14ac:dyDescent="0.2">
      <c r="A24" s="4" t="s">
        <v>3</v>
      </c>
      <c r="B24" s="242" t="s">
        <v>90</v>
      </c>
      <c r="C24" s="243"/>
      <c r="D24" s="243"/>
      <c r="E24" s="243"/>
      <c r="F24" s="243"/>
      <c r="G24" s="24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5" t="s">
        <v>91</v>
      </c>
      <c r="C25" s="246"/>
      <c r="D25" s="246"/>
      <c r="E25" s="246"/>
      <c r="F25" s="246"/>
      <c r="G25" s="247"/>
    </row>
    <row r="26" spans="1:9" ht="12.75" customHeight="1" x14ac:dyDescent="0.2">
      <c r="A26" s="4" t="s">
        <v>7</v>
      </c>
      <c r="B26" s="248" t="s">
        <v>20</v>
      </c>
      <c r="C26" s="248"/>
      <c r="D26" s="248"/>
      <c r="E26" s="248"/>
      <c r="F26" s="248"/>
      <c r="G26" s="248"/>
      <c r="H26" s="4"/>
      <c r="I26" s="33"/>
    </row>
    <row r="27" spans="1:9" ht="12.75" customHeight="1" x14ac:dyDescent="0.2">
      <c r="A27" s="4" t="s">
        <v>21</v>
      </c>
      <c r="B27" s="248" t="s">
        <v>22</v>
      </c>
      <c r="C27" s="248"/>
      <c r="D27" s="248"/>
      <c r="E27" s="248"/>
      <c r="F27" s="248"/>
      <c r="G27" s="248"/>
      <c r="H27" s="7"/>
      <c r="I27" s="33"/>
    </row>
    <row r="28" spans="1:9" ht="12.75" customHeight="1" x14ac:dyDescent="0.2">
      <c r="A28" s="4" t="s">
        <v>23</v>
      </c>
      <c r="B28" s="248" t="s">
        <v>24</v>
      </c>
      <c r="C28" s="248"/>
      <c r="D28" s="248"/>
      <c r="E28" s="248"/>
      <c r="F28" s="248"/>
      <c r="G28" s="248"/>
      <c r="H28" s="7"/>
      <c r="I28" s="33"/>
    </row>
    <row r="29" spans="1:9" ht="12.75" customHeight="1" x14ac:dyDescent="0.25">
      <c r="A29" s="8" t="s">
        <v>25</v>
      </c>
      <c r="B29" s="248" t="s">
        <v>26</v>
      </c>
      <c r="C29" s="248"/>
      <c r="D29" s="248"/>
      <c r="E29" s="248"/>
      <c r="F29" s="248"/>
      <c r="G29" s="248"/>
      <c r="H29" s="7"/>
      <c r="I29" s="33"/>
    </row>
    <row r="30" spans="1:9" ht="12.75" customHeight="1" x14ac:dyDescent="0.2">
      <c r="A30" s="209" t="s">
        <v>27</v>
      </c>
      <c r="B30" s="210"/>
      <c r="C30" s="210"/>
      <c r="D30" s="210"/>
      <c r="E30" s="210"/>
      <c r="F30" s="210"/>
      <c r="G30" s="210"/>
      <c r="H30" s="211"/>
      <c r="I30" s="32">
        <f>SUM(I23:I29)</f>
        <v>0</v>
      </c>
    </row>
    <row r="31" spans="1:9" ht="14.25" x14ac:dyDescent="0.2">
      <c r="A31" s="188"/>
      <c r="B31" s="189"/>
      <c r="C31" s="189"/>
      <c r="D31" s="189"/>
      <c r="E31" s="189"/>
      <c r="F31" s="189"/>
      <c r="G31" s="189"/>
      <c r="H31" s="189"/>
      <c r="I31" s="190"/>
    </row>
    <row r="32" spans="1:9" ht="23.25" customHeight="1" x14ac:dyDescent="0.2">
      <c r="A32" s="266" t="s">
        <v>28</v>
      </c>
      <c r="B32" s="267"/>
      <c r="C32" s="267"/>
      <c r="D32" s="267"/>
      <c r="E32" s="267"/>
      <c r="F32" s="267"/>
      <c r="G32" s="267"/>
      <c r="H32" s="267"/>
      <c r="I32" s="268"/>
    </row>
    <row r="33" spans="1:9" ht="18" customHeight="1" x14ac:dyDescent="0.2">
      <c r="A33" s="119" t="s">
        <v>29</v>
      </c>
      <c r="B33" s="195" t="s">
        <v>30</v>
      </c>
      <c r="C33" s="196"/>
      <c r="D33" s="196"/>
      <c r="E33" s="196"/>
      <c r="F33" s="196"/>
      <c r="G33" s="196"/>
      <c r="H33" s="120" t="s">
        <v>103</v>
      </c>
      <c r="I33" s="121" t="s">
        <v>19</v>
      </c>
    </row>
    <row r="34" spans="1:9" ht="30" customHeight="1" x14ac:dyDescent="0.2">
      <c r="A34" s="9" t="s">
        <v>1</v>
      </c>
      <c r="B34" s="191" t="s">
        <v>92</v>
      </c>
      <c r="C34" s="192"/>
      <c r="D34" s="192"/>
      <c r="E34" s="192"/>
      <c r="F34" s="192"/>
      <c r="G34" s="193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191" t="s">
        <v>93</v>
      </c>
      <c r="C35" s="192"/>
      <c r="D35" s="192"/>
      <c r="E35" s="192"/>
      <c r="F35" s="192"/>
      <c r="G35" s="193"/>
      <c r="H35" s="34">
        <v>0.121</v>
      </c>
      <c r="I35" s="33">
        <f>TRUNC(I30*H35,2)</f>
        <v>0</v>
      </c>
    </row>
    <row r="36" spans="1:9" ht="14.25" x14ac:dyDescent="0.2">
      <c r="A36" s="251" t="s">
        <v>27</v>
      </c>
      <c r="B36" s="252"/>
      <c r="C36" s="252"/>
      <c r="D36" s="252"/>
      <c r="E36" s="252"/>
      <c r="F36" s="252"/>
      <c r="G36" s="253"/>
      <c r="H36" s="31">
        <f>SUM(H34:H35)</f>
        <v>0.20430000000000001</v>
      </c>
      <c r="I36" s="35">
        <f>SUM(I34:I35)</f>
        <v>0</v>
      </c>
    </row>
    <row r="37" spans="1:9" ht="14.25" x14ac:dyDescent="0.2">
      <c r="A37" s="254" t="s">
        <v>123</v>
      </c>
      <c r="B37" s="255"/>
      <c r="C37" s="255"/>
      <c r="D37" s="255"/>
      <c r="E37" s="255"/>
      <c r="F37" s="255"/>
      <c r="G37" s="256"/>
      <c r="H37" s="63" t="s">
        <v>124</v>
      </c>
      <c r="I37" s="64">
        <f>I30</f>
        <v>0</v>
      </c>
    </row>
    <row r="38" spans="1:9" ht="14.25" x14ac:dyDescent="0.2">
      <c r="A38" s="257"/>
      <c r="B38" s="258"/>
      <c r="C38" s="258"/>
      <c r="D38" s="258"/>
      <c r="E38" s="258"/>
      <c r="F38" s="258"/>
      <c r="G38" s="259"/>
      <c r="H38" s="63" t="s">
        <v>125</v>
      </c>
      <c r="I38" s="64">
        <f>I36</f>
        <v>0</v>
      </c>
    </row>
    <row r="39" spans="1:9" ht="14.25" x14ac:dyDescent="0.2">
      <c r="A39" s="260"/>
      <c r="B39" s="261"/>
      <c r="C39" s="261"/>
      <c r="D39" s="261"/>
      <c r="E39" s="261"/>
      <c r="F39" s="261"/>
      <c r="G39" s="262"/>
      <c r="H39" s="63" t="s">
        <v>27</v>
      </c>
      <c r="I39" s="64">
        <f>SUM(I37:I38)</f>
        <v>0</v>
      </c>
    </row>
    <row r="40" spans="1:9" ht="33" customHeight="1" x14ac:dyDescent="0.2">
      <c r="A40" s="263" t="s">
        <v>126</v>
      </c>
      <c r="B40" s="264"/>
      <c r="C40" s="264"/>
      <c r="D40" s="264"/>
      <c r="E40" s="264"/>
      <c r="F40" s="264"/>
      <c r="G40" s="264"/>
      <c r="H40" s="264"/>
      <c r="I40" s="265"/>
    </row>
    <row r="41" spans="1:9" ht="19.5" customHeight="1" x14ac:dyDescent="0.2">
      <c r="A41" s="122" t="s">
        <v>32</v>
      </c>
      <c r="B41" s="206" t="s">
        <v>33</v>
      </c>
      <c r="C41" s="207"/>
      <c r="D41" s="207"/>
      <c r="E41" s="207"/>
      <c r="F41" s="207"/>
      <c r="G41" s="208"/>
      <c r="H41" s="120" t="s">
        <v>103</v>
      </c>
      <c r="I41" s="123" t="s">
        <v>19</v>
      </c>
    </row>
    <row r="42" spans="1:9" ht="12.75" customHeight="1" x14ac:dyDescent="0.2">
      <c r="A42" s="10" t="s">
        <v>1</v>
      </c>
      <c r="B42" s="191" t="s">
        <v>34</v>
      </c>
      <c r="C42" s="192"/>
      <c r="D42" s="192"/>
      <c r="E42" s="192"/>
      <c r="F42" s="192"/>
      <c r="G42" s="193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191" t="s">
        <v>35</v>
      </c>
      <c r="C43" s="192"/>
      <c r="D43" s="192"/>
      <c r="E43" s="192"/>
      <c r="F43" s="192"/>
      <c r="G43" s="193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191" t="s">
        <v>122</v>
      </c>
      <c r="C44" s="192"/>
      <c r="D44" s="192"/>
      <c r="E44" s="192"/>
      <c r="F44" s="192"/>
      <c r="G44" s="193"/>
      <c r="H44" s="137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191" t="s">
        <v>36</v>
      </c>
      <c r="C45" s="192"/>
      <c r="D45" s="192"/>
      <c r="E45" s="192"/>
      <c r="F45" s="192"/>
      <c r="G45" s="193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191" t="s">
        <v>37</v>
      </c>
      <c r="C46" s="192"/>
      <c r="D46" s="192"/>
      <c r="E46" s="192"/>
      <c r="F46" s="192"/>
      <c r="G46" s="193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191" t="s">
        <v>38</v>
      </c>
      <c r="C47" s="192"/>
      <c r="D47" s="192"/>
      <c r="E47" s="192"/>
      <c r="F47" s="192"/>
      <c r="G47" s="193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191" t="s">
        <v>39</v>
      </c>
      <c r="C48" s="192"/>
      <c r="D48" s="192"/>
      <c r="E48" s="192"/>
      <c r="F48" s="192"/>
      <c r="G48" s="193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191" t="s">
        <v>41</v>
      </c>
      <c r="C49" s="192"/>
      <c r="D49" s="192"/>
      <c r="E49" s="192"/>
      <c r="F49" s="192"/>
      <c r="G49" s="193"/>
      <c r="H49" s="136">
        <v>0.08</v>
      </c>
      <c r="I49" s="33">
        <f>SUM(I39*H49)</f>
        <v>0</v>
      </c>
    </row>
    <row r="50" spans="1:9" ht="18.75" customHeight="1" x14ac:dyDescent="0.2">
      <c r="A50" s="269" t="s">
        <v>31</v>
      </c>
      <c r="B50" s="270"/>
      <c r="C50" s="270"/>
      <c r="D50" s="270"/>
      <c r="E50" s="270"/>
      <c r="F50" s="270"/>
      <c r="G50" s="271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2" t="s">
        <v>127</v>
      </c>
      <c r="B51" s="273"/>
      <c r="C51" s="273"/>
      <c r="D51" s="273"/>
      <c r="E51" s="273"/>
      <c r="F51" s="273"/>
      <c r="G51" s="273"/>
      <c r="H51" s="273"/>
      <c r="I51" s="273"/>
    </row>
    <row r="52" spans="1:9" ht="17.25" customHeight="1" x14ac:dyDescent="0.2">
      <c r="A52" s="124" t="s">
        <v>42</v>
      </c>
      <c r="B52" s="274" t="s">
        <v>43</v>
      </c>
      <c r="C52" s="275"/>
      <c r="D52" s="275"/>
      <c r="E52" s="275"/>
      <c r="F52" s="275"/>
      <c r="G52" s="275"/>
      <c r="H52" s="276"/>
      <c r="I52" s="125" t="s">
        <v>19</v>
      </c>
    </row>
    <row r="53" spans="1:9" ht="15" x14ac:dyDescent="0.2">
      <c r="A53" s="9" t="s">
        <v>1</v>
      </c>
      <c r="B53" s="277" t="s">
        <v>44</v>
      </c>
      <c r="C53" s="278"/>
      <c r="D53" s="278"/>
      <c r="E53" s="278"/>
      <c r="F53" s="278"/>
      <c r="G53" s="278"/>
      <c r="H53" s="279"/>
      <c r="I53" s="38">
        <f>SUM(H54*H55)-(I23*H56)</f>
        <v>0</v>
      </c>
    </row>
    <row r="54" spans="1:9" ht="24.75" customHeight="1" x14ac:dyDescent="0.2">
      <c r="A54" s="9"/>
      <c r="B54" s="286" t="s">
        <v>45</v>
      </c>
      <c r="C54" s="287"/>
      <c r="D54" s="287"/>
      <c r="E54" s="287"/>
      <c r="F54" s="287"/>
      <c r="G54" s="288"/>
      <c r="H54" s="132">
        <v>0</v>
      </c>
      <c r="I54" s="33" t="s">
        <v>46</v>
      </c>
    </row>
    <row r="55" spans="1:9" ht="12.75" customHeight="1" x14ac:dyDescent="0.2">
      <c r="A55" s="12"/>
      <c r="B55" s="286" t="s">
        <v>119</v>
      </c>
      <c r="C55" s="287"/>
      <c r="D55" s="287"/>
      <c r="E55" s="287"/>
      <c r="F55" s="287"/>
      <c r="G55" s="288"/>
      <c r="H55" s="133">
        <v>0</v>
      </c>
      <c r="I55" s="39" t="s">
        <v>46</v>
      </c>
    </row>
    <row r="56" spans="1:9" ht="12.75" customHeight="1" x14ac:dyDescent="0.2">
      <c r="A56" s="9"/>
      <c r="B56" s="286" t="s">
        <v>47</v>
      </c>
      <c r="C56" s="287"/>
      <c r="D56" s="287"/>
      <c r="E56" s="287"/>
      <c r="F56" s="287"/>
      <c r="G56" s="288"/>
      <c r="H56" s="134">
        <v>0</v>
      </c>
      <c r="I56" s="33"/>
    </row>
    <row r="57" spans="1:9" ht="15" customHeight="1" x14ac:dyDescent="0.2">
      <c r="A57" s="9" t="s">
        <v>3</v>
      </c>
      <c r="B57" s="239" t="s">
        <v>202</v>
      </c>
      <c r="C57" s="239"/>
      <c r="D57" s="239"/>
      <c r="E57" s="239"/>
      <c r="F57" s="239"/>
      <c r="G57" s="239"/>
      <c r="H57" s="37"/>
      <c r="I57" s="138">
        <v>0</v>
      </c>
    </row>
    <row r="58" spans="1:9" ht="17.25" customHeight="1" x14ac:dyDescent="0.2">
      <c r="A58" s="9" t="s">
        <v>5</v>
      </c>
      <c r="B58" s="239" t="s">
        <v>49</v>
      </c>
      <c r="C58" s="239"/>
      <c r="D58" s="239"/>
      <c r="E58" s="239"/>
      <c r="F58" s="239"/>
      <c r="G58" s="239"/>
      <c r="H58" s="13"/>
      <c r="I58" s="138">
        <v>0</v>
      </c>
    </row>
    <row r="59" spans="1:9" ht="28.5" customHeight="1" x14ac:dyDescent="0.2">
      <c r="A59" s="9" t="s">
        <v>7</v>
      </c>
      <c r="B59" s="239" t="s">
        <v>86</v>
      </c>
      <c r="C59" s="239"/>
      <c r="D59" s="239"/>
      <c r="E59" s="239"/>
      <c r="F59" s="239"/>
      <c r="G59" s="239"/>
      <c r="H59" s="13"/>
      <c r="I59" s="139">
        <v>0</v>
      </c>
    </row>
    <row r="60" spans="1:9" ht="22.5" customHeight="1" x14ac:dyDescent="0.2">
      <c r="A60" s="9" t="s">
        <v>21</v>
      </c>
      <c r="B60" s="239" t="s">
        <v>118</v>
      </c>
      <c r="C60" s="239"/>
      <c r="D60" s="239"/>
      <c r="E60" s="239"/>
      <c r="F60" s="239"/>
      <c r="G60" s="239"/>
      <c r="H60" s="13"/>
      <c r="I60" s="139">
        <v>0</v>
      </c>
    </row>
    <row r="61" spans="1:9" ht="22.5" customHeight="1" x14ac:dyDescent="0.2">
      <c r="A61" s="9" t="s">
        <v>23</v>
      </c>
      <c r="B61" s="239" t="s">
        <v>87</v>
      </c>
      <c r="C61" s="239"/>
      <c r="D61" s="239"/>
      <c r="E61" s="239"/>
      <c r="F61" s="239"/>
      <c r="G61" s="239"/>
      <c r="H61" s="13"/>
      <c r="I61" s="139">
        <v>0</v>
      </c>
    </row>
    <row r="62" spans="1:9" ht="19.5" customHeight="1" x14ac:dyDescent="0.2">
      <c r="A62" s="14"/>
      <c r="B62" s="280" t="s">
        <v>31</v>
      </c>
      <c r="C62" s="281"/>
      <c r="D62" s="281"/>
      <c r="E62" s="281"/>
      <c r="F62" s="281"/>
      <c r="G62" s="281"/>
      <c r="H62" s="282"/>
      <c r="I62" s="35">
        <f>SUM(I53:I61)</f>
        <v>0</v>
      </c>
    </row>
    <row r="63" spans="1:9" ht="30.75" customHeight="1" x14ac:dyDescent="0.2">
      <c r="A63" s="266" t="s">
        <v>50</v>
      </c>
      <c r="B63" s="267"/>
      <c r="C63" s="267"/>
      <c r="D63" s="267"/>
      <c r="E63" s="267"/>
      <c r="F63" s="267"/>
      <c r="G63" s="267"/>
      <c r="H63" s="267"/>
      <c r="I63" s="268"/>
    </row>
    <row r="64" spans="1:9" ht="20.25" customHeight="1" x14ac:dyDescent="0.2">
      <c r="A64" s="126">
        <v>2</v>
      </c>
      <c r="B64" s="283" t="s">
        <v>51</v>
      </c>
      <c r="C64" s="284"/>
      <c r="D64" s="284"/>
      <c r="E64" s="284"/>
      <c r="F64" s="284"/>
      <c r="G64" s="284"/>
      <c r="H64" s="285"/>
      <c r="I64" s="127" t="s">
        <v>19</v>
      </c>
    </row>
    <row r="65" spans="1:9" ht="12.75" customHeight="1" x14ac:dyDescent="0.2">
      <c r="A65" s="9" t="s">
        <v>29</v>
      </c>
      <c r="B65" s="191" t="s">
        <v>30</v>
      </c>
      <c r="C65" s="192"/>
      <c r="D65" s="192"/>
      <c r="E65" s="192"/>
      <c r="F65" s="192"/>
      <c r="G65" s="192"/>
      <c r="H65" s="193"/>
      <c r="I65" s="33">
        <f>I36</f>
        <v>0</v>
      </c>
    </row>
    <row r="66" spans="1:9" ht="12.75" customHeight="1" x14ac:dyDescent="0.2">
      <c r="A66" s="9" t="s">
        <v>32</v>
      </c>
      <c r="B66" s="191" t="s">
        <v>33</v>
      </c>
      <c r="C66" s="192"/>
      <c r="D66" s="192"/>
      <c r="E66" s="192"/>
      <c r="F66" s="192"/>
      <c r="G66" s="192"/>
      <c r="H66" s="193"/>
      <c r="I66" s="33">
        <f>I50</f>
        <v>0</v>
      </c>
    </row>
    <row r="67" spans="1:9" ht="12.75" customHeight="1" x14ac:dyDescent="0.2">
      <c r="A67" s="9" t="s">
        <v>42</v>
      </c>
      <c r="B67" s="191" t="s">
        <v>43</v>
      </c>
      <c r="C67" s="192"/>
      <c r="D67" s="192"/>
      <c r="E67" s="192"/>
      <c r="F67" s="192"/>
      <c r="G67" s="192"/>
      <c r="H67" s="193"/>
      <c r="I67" s="33">
        <f>I62</f>
        <v>0</v>
      </c>
    </row>
    <row r="68" spans="1:9" ht="14.25" x14ac:dyDescent="0.2">
      <c r="A68" s="280" t="s">
        <v>27</v>
      </c>
      <c r="B68" s="281"/>
      <c r="C68" s="281"/>
      <c r="D68" s="281"/>
      <c r="E68" s="281"/>
      <c r="F68" s="281"/>
      <c r="G68" s="281"/>
      <c r="H68" s="282"/>
      <c r="I68" s="35">
        <f>SUM(I65:I67)</f>
        <v>0</v>
      </c>
    </row>
    <row r="69" spans="1:9" ht="14.25" x14ac:dyDescent="0.2">
      <c r="A69" s="188"/>
      <c r="B69" s="189"/>
      <c r="C69" s="189"/>
      <c r="D69" s="189"/>
      <c r="E69" s="189"/>
      <c r="F69" s="189"/>
      <c r="G69" s="189"/>
      <c r="H69" s="189"/>
      <c r="I69" s="190"/>
    </row>
    <row r="70" spans="1:9" ht="26.25" customHeight="1" x14ac:dyDescent="0.2">
      <c r="A70" s="266" t="s">
        <v>52</v>
      </c>
      <c r="B70" s="267"/>
      <c r="C70" s="267"/>
      <c r="D70" s="267"/>
      <c r="E70" s="267"/>
      <c r="F70" s="267"/>
      <c r="G70" s="267"/>
      <c r="H70" s="267"/>
      <c r="I70" s="268"/>
    </row>
    <row r="71" spans="1:9" ht="26.25" customHeight="1" x14ac:dyDescent="0.2">
      <c r="A71" s="117">
        <v>3</v>
      </c>
      <c r="B71" s="206" t="s">
        <v>104</v>
      </c>
      <c r="C71" s="207"/>
      <c r="D71" s="207"/>
      <c r="E71" s="207"/>
      <c r="F71" s="207"/>
      <c r="G71" s="208"/>
      <c r="H71" s="117" t="s">
        <v>103</v>
      </c>
      <c r="I71" s="118" t="s">
        <v>19</v>
      </c>
    </row>
    <row r="72" spans="1:9" ht="39" customHeight="1" x14ac:dyDescent="0.2">
      <c r="A72" s="9" t="s">
        <v>1</v>
      </c>
      <c r="B72" s="248" t="s">
        <v>95</v>
      </c>
      <c r="C72" s="248"/>
      <c r="D72" s="248"/>
      <c r="E72" s="248"/>
      <c r="F72" s="248"/>
      <c r="G72" s="248"/>
      <c r="H72" s="29">
        <f>(1/12)*0.05</f>
        <v>4.1999999999999997E-3</v>
      </c>
      <c r="I72" s="40">
        <f>SUM(H72*I30)</f>
        <v>0</v>
      </c>
    </row>
    <row r="73" spans="1:9" ht="15" x14ac:dyDescent="0.2">
      <c r="A73" s="9" t="s">
        <v>3</v>
      </c>
      <c r="B73" s="289" t="s">
        <v>53</v>
      </c>
      <c r="C73" s="289"/>
      <c r="D73" s="289"/>
      <c r="E73" s="289"/>
      <c r="F73" s="289"/>
      <c r="G73" s="289"/>
      <c r="H73" s="6">
        <v>0.08</v>
      </c>
      <c r="I73" s="33">
        <f>TRUNC(+I72*H73,2)</f>
        <v>0</v>
      </c>
    </row>
    <row r="74" spans="1:9" ht="12.75" customHeight="1" x14ac:dyDescent="0.2">
      <c r="A74" s="15" t="s">
        <v>5</v>
      </c>
      <c r="B74" s="248" t="s">
        <v>54</v>
      </c>
      <c r="C74" s="248"/>
      <c r="D74" s="248"/>
      <c r="E74" s="248"/>
      <c r="F74" s="248"/>
      <c r="G74" s="248"/>
      <c r="H74" s="29">
        <f>0.08*0.5*0.05</f>
        <v>2E-3</v>
      </c>
      <c r="I74" s="41">
        <f>TRUNC(H74*I30,2)</f>
        <v>0</v>
      </c>
    </row>
    <row r="75" spans="1:9" ht="17.25" customHeight="1" x14ac:dyDescent="0.2">
      <c r="A75" s="15" t="s">
        <v>7</v>
      </c>
      <c r="B75" s="248" t="s">
        <v>96</v>
      </c>
      <c r="C75" s="248"/>
      <c r="D75" s="248"/>
      <c r="E75" s="248"/>
      <c r="F75" s="248"/>
      <c r="G75" s="248"/>
      <c r="H75" s="29">
        <f>((7/30)/12)*1</f>
        <v>1.9400000000000001E-2</v>
      </c>
      <c r="I75" s="41">
        <f>TRUNC(H75*I30,2)</f>
        <v>0</v>
      </c>
    </row>
    <row r="76" spans="1:9" ht="15" x14ac:dyDescent="0.2">
      <c r="A76" s="9" t="s">
        <v>21</v>
      </c>
      <c r="B76" s="289" t="s">
        <v>55</v>
      </c>
      <c r="C76" s="289"/>
      <c r="D76" s="289"/>
      <c r="E76" s="289"/>
      <c r="F76" s="289"/>
      <c r="G76" s="289"/>
      <c r="H76" s="6">
        <f>H50</f>
        <v>0.33800000000000002</v>
      </c>
      <c r="I76" s="33">
        <f>TRUNC(I75*H50,2)</f>
        <v>0</v>
      </c>
    </row>
    <row r="77" spans="1:9" ht="12.75" customHeight="1" x14ac:dyDescent="0.2">
      <c r="A77" s="15" t="s">
        <v>23</v>
      </c>
      <c r="B77" s="248" t="s">
        <v>56</v>
      </c>
      <c r="C77" s="248"/>
      <c r="D77" s="248"/>
      <c r="E77" s="248"/>
      <c r="F77" s="248"/>
      <c r="G77" s="248"/>
      <c r="H77" s="29">
        <f>(0.08*0.5)*0.95</f>
        <v>3.7999999999999999E-2</v>
      </c>
      <c r="I77" s="41">
        <f>TRUNC(H77*I30,2)</f>
        <v>0</v>
      </c>
    </row>
    <row r="78" spans="1:9" ht="14.25" x14ac:dyDescent="0.2">
      <c r="A78" s="280" t="s">
        <v>27</v>
      </c>
      <c r="B78" s="281"/>
      <c r="C78" s="281"/>
      <c r="D78" s="281"/>
      <c r="E78" s="281"/>
      <c r="F78" s="281"/>
      <c r="G78" s="281"/>
      <c r="H78" s="282"/>
      <c r="I78" s="35">
        <f>SUM(I72:I77)</f>
        <v>0</v>
      </c>
    </row>
    <row r="79" spans="1:9" ht="14.25" x14ac:dyDescent="0.2">
      <c r="A79" s="293" t="s">
        <v>128</v>
      </c>
      <c r="B79" s="293"/>
      <c r="C79" s="293"/>
      <c r="D79" s="293"/>
      <c r="E79" s="293"/>
      <c r="F79" s="293"/>
      <c r="G79" s="293"/>
      <c r="H79" s="71" t="s">
        <v>124</v>
      </c>
      <c r="I79" s="65">
        <f>I30</f>
        <v>0</v>
      </c>
    </row>
    <row r="80" spans="1:9" ht="14.25" x14ac:dyDescent="0.2">
      <c r="A80" s="293"/>
      <c r="B80" s="293"/>
      <c r="C80" s="293"/>
      <c r="D80" s="293"/>
      <c r="E80" s="293"/>
      <c r="F80" s="293"/>
      <c r="G80" s="293"/>
      <c r="H80" s="71" t="s">
        <v>129</v>
      </c>
      <c r="I80" s="65">
        <f>I68</f>
        <v>0</v>
      </c>
    </row>
    <row r="81" spans="1:9" ht="14.25" x14ac:dyDescent="0.2">
      <c r="A81" s="293"/>
      <c r="B81" s="293"/>
      <c r="C81" s="293"/>
      <c r="D81" s="293"/>
      <c r="E81" s="293"/>
      <c r="F81" s="293"/>
      <c r="G81" s="293"/>
      <c r="H81" s="71" t="s">
        <v>130</v>
      </c>
      <c r="I81" s="65">
        <f>I78</f>
        <v>0</v>
      </c>
    </row>
    <row r="82" spans="1:9" ht="14.25" x14ac:dyDescent="0.2">
      <c r="A82" s="293"/>
      <c r="B82" s="293"/>
      <c r="C82" s="293"/>
      <c r="D82" s="293"/>
      <c r="E82" s="293"/>
      <c r="F82" s="293"/>
      <c r="G82" s="293"/>
      <c r="H82" s="66" t="s">
        <v>27</v>
      </c>
      <c r="I82" s="67">
        <f>SUM(I79:I81)</f>
        <v>0</v>
      </c>
    </row>
    <row r="83" spans="1:9" ht="26.25" customHeight="1" x14ac:dyDescent="0.2">
      <c r="A83" s="203" t="s">
        <v>57</v>
      </c>
      <c r="B83" s="204"/>
      <c r="C83" s="204"/>
      <c r="D83" s="204"/>
      <c r="E83" s="204"/>
      <c r="F83" s="204"/>
      <c r="G83" s="204"/>
      <c r="H83" s="204"/>
      <c r="I83" s="205"/>
    </row>
    <row r="84" spans="1:9" ht="14.25" x14ac:dyDescent="0.2">
      <c r="A84" s="128" t="s">
        <v>58</v>
      </c>
      <c r="B84" s="294" t="s">
        <v>59</v>
      </c>
      <c r="C84" s="294"/>
      <c r="D84" s="294"/>
      <c r="E84" s="294"/>
      <c r="F84" s="294"/>
      <c r="G84" s="294"/>
      <c r="H84" s="117" t="s">
        <v>103</v>
      </c>
      <c r="I84" s="129" t="s">
        <v>19</v>
      </c>
    </row>
    <row r="85" spans="1:9" ht="24.75" customHeight="1" x14ac:dyDescent="0.2">
      <c r="A85" s="9" t="s">
        <v>1</v>
      </c>
      <c r="B85" s="248" t="s">
        <v>120</v>
      </c>
      <c r="C85" s="248"/>
      <c r="D85" s="248"/>
      <c r="E85" s="248"/>
      <c r="F85" s="248"/>
      <c r="G85" s="248"/>
      <c r="H85" s="29">
        <f>H35/12</f>
        <v>1.01E-2</v>
      </c>
      <c r="I85" s="33">
        <f>TRUNC(H85*I82,2)</f>
        <v>0</v>
      </c>
    </row>
    <row r="86" spans="1:9" ht="15" x14ac:dyDescent="0.2">
      <c r="A86" s="9" t="s">
        <v>3</v>
      </c>
      <c r="B86" s="289" t="s">
        <v>59</v>
      </c>
      <c r="C86" s="289"/>
      <c r="D86" s="289"/>
      <c r="E86" s="289"/>
      <c r="F86" s="289"/>
      <c r="G86" s="289"/>
      <c r="H86" s="6">
        <f>(2/30/12)</f>
        <v>5.5999999999999999E-3</v>
      </c>
      <c r="I86" s="41">
        <f>TRUNC(H86*I82,2)</f>
        <v>0</v>
      </c>
    </row>
    <row r="87" spans="1:9" ht="15" x14ac:dyDescent="0.2">
      <c r="A87" s="9" t="s">
        <v>5</v>
      </c>
      <c r="B87" s="289" t="s">
        <v>97</v>
      </c>
      <c r="C87" s="289"/>
      <c r="D87" s="289"/>
      <c r="E87" s="289"/>
      <c r="F87" s="289"/>
      <c r="G87" s="289"/>
      <c r="H87" s="68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9" t="s">
        <v>98</v>
      </c>
      <c r="C88" s="289"/>
      <c r="D88" s="289"/>
      <c r="E88" s="289"/>
      <c r="F88" s="289"/>
      <c r="G88" s="289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9" t="s">
        <v>99</v>
      </c>
      <c r="C89" s="289"/>
      <c r="D89" s="289"/>
      <c r="E89" s="289"/>
      <c r="F89" s="289"/>
      <c r="G89" s="289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9" t="s">
        <v>26</v>
      </c>
      <c r="C90" s="289"/>
      <c r="D90" s="289"/>
      <c r="E90" s="289"/>
      <c r="F90" s="289"/>
      <c r="G90" s="289"/>
      <c r="H90" s="6"/>
      <c r="I90" s="33"/>
    </row>
    <row r="91" spans="1:9" ht="14.25" x14ac:dyDescent="0.2">
      <c r="A91" s="280" t="s">
        <v>31</v>
      </c>
      <c r="B91" s="281"/>
      <c r="C91" s="281"/>
      <c r="D91" s="281"/>
      <c r="E91" s="281"/>
      <c r="F91" s="281"/>
      <c r="G91" s="281"/>
      <c r="H91" s="282"/>
      <c r="I91" s="35">
        <f>SUM(I85:I89)</f>
        <v>0</v>
      </c>
    </row>
    <row r="92" spans="1:9" ht="14.25" x14ac:dyDescent="0.2">
      <c r="A92" s="128" t="s">
        <v>60</v>
      </c>
      <c r="B92" s="290" t="s">
        <v>61</v>
      </c>
      <c r="C92" s="291"/>
      <c r="D92" s="291"/>
      <c r="E92" s="291"/>
      <c r="F92" s="291"/>
      <c r="G92" s="291"/>
      <c r="H92" s="292"/>
      <c r="I92" s="129" t="s">
        <v>19</v>
      </c>
    </row>
    <row r="93" spans="1:9" ht="12.75" customHeight="1" x14ac:dyDescent="0.2">
      <c r="A93" s="9" t="s">
        <v>1</v>
      </c>
      <c r="B93" s="239" t="s">
        <v>62</v>
      </c>
      <c r="C93" s="239"/>
      <c r="D93" s="239"/>
      <c r="E93" s="239"/>
      <c r="F93" s="239"/>
      <c r="G93" s="239"/>
      <c r="H93" s="42"/>
      <c r="I93" s="43">
        <v>0</v>
      </c>
    </row>
    <row r="94" spans="1:9" ht="15" x14ac:dyDescent="0.2">
      <c r="A94" s="9" t="s">
        <v>3</v>
      </c>
      <c r="B94" s="295" t="s">
        <v>63</v>
      </c>
      <c r="C94" s="295"/>
      <c r="D94" s="295"/>
      <c r="E94" s="295"/>
      <c r="F94" s="295"/>
      <c r="G94" s="295"/>
      <c r="H94" s="44">
        <f>SUM(H93*H50)</f>
        <v>0</v>
      </c>
      <c r="I94" s="43">
        <f>SUM(I93*H50)</f>
        <v>0</v>
      </c>
    </row>
    <row r="95" spans="1:9" ht="14.25" x14ac:dyDescent="0.2">
      <c r="A95" s="280" t="s">
        <v>31</v>
      </c>
      <c r="B95" s="281"/>
      <c r="C95" s="281"/>
      <c r="D95" s="281"/>
      <c r="E95" s="281"/>
      <c r="F95" s="281"/>
      <c r="G95" s="281"/>
      <c r="H95" s="282"/>
      <c r="I95" s="30">
        <f>SUM(I93:I94)</f>
        <v>0</v>
      </c>
    </row>
    <row r="96" spans="1:9" ht="21.75" customHeight="1" x14ac:dyDescent="0.2">
      <c r="A96" s="266" t="s">
        <v>64</v>
      </c>
      <c r="B96" s="267"/>
      <c r="C96" s="267"/>
      <c r="D96" s="267"/>
      <c r="E96" s="267"/>
      <c r="F96" s="267"/>
      <c r="G96" s="267"/>
      <c r="H96" s="267"/>
      <c r="I96" s="268"/>
    </row>
    <row r="97" spans="1:9" ht="12.75" customHeight="1" x14ac:dyDescent="0.2">
      <c r="A97" s="119">
        <v>4</v>
      </c>
      <c r="B97" s="206" t="s">
        <v>65</v>
      </c>
      <c r="C97" s="207"/>
      <c r="D97" s="207"/>
      <c r="E97" s="207"/>
      <c r="F97" s="207"/>
      <c r="G97" s="207"/>
      <c r="H97" s="208"/>
      <c r="I97" s="121" t="s">
        <v>19</v>
      </c>
    </row>
    <row r="98" spans="1:9" ht="12.75" customHeight="1" x14ac:dyDescent="0.2">
      <c r="A98" s="9" t="s">
        <v>58</v>
      </c>
      <c r="B98" s="239" t="s">
        <v>59</v>
      </c>
      <c r="C98" s="239"/>
      <c r="D98" s="239"/>
      <c r="E98" s="239"/>
      <c r="F98" s="239"/>
      <c r="G98" s="239"/>
      <c r="H98" s="16"/>
      <c r="I98" s="33">
        <f>I91</f>
        <v>0</v>
      </c>
    </row>
    <row r="99" spans="1:9" ht="12.75" customHeight="1" x14ac:dyDescent="0.2">
      <c r="A99" s="9" t="s">
        <v>60</v>
      </c>
      <c r="B99" s="239" t="s">
        <v>61</v>
      </c>
      <c r="C99" s="239"/>
      <c r="D99" s="239"/>
      <c r="E99" s="239"/>
      <c r="F99" s="239"/>
      <c r="G99" s="239"/>
      <c r="H99" s="16"/>
      <c r="I99" s="33"/>
    </row>
    <row r="100" spans="1:9" ht="14.25" x14ac:dyDescent="0.2">
      <c r="A100" s="280" t="s">
        <v>27</v>
      </c>
      <c r="B100" s="281"/>
      <c r="C100" s="281"/>
      <c r="D100" s="281"/>
      <c r="E100" s="281"/>
      <c r="F100" s="281"/>
      <c r="G100" s="281"/>
      <c r="H100" s="282"/>
      <c r="I100" s="35">
        <f>SUM(I98:I99)</f>
        <v>0</v>
      </c>
    </row>
    <row r="101" spans="1:9" ht="14.25" x14ac:dyDescent="0.2">
      <c r="A101" s="188"/>
      <c r="B101" s="189"/>
      <c r="C101" s="189"/>
      <c r="D101" s="189"/>
      <c r="E101" s="189"/>
      <c r="F101" s="189"/>
      <c r="G101" s="189"/>
      <c r="H101" s="189"/>
      <c r="I101" s="190"/>
    </row>
    <row r="102" spans="1:9" ht="18.75" customHeight="1" x14ac:dyDescent="0.2">
      <c r="A102" s="203" t="s">
        <v>66</v>
      </c>
      <c r="B102" s="204"/>
      <c r="C102" s="204"/>
      <c r="D102" s="204"/>
      <c r="E102" s="204"/>
      <c r="F102" s="204"/>
      <c r="G102" s="204"/>
      <c r="H102" s="204"/>
      <c r="I102" s="205"/>
    </row>
    <row r="103" spans="1:9" ht="12.75" customHeight="1" x14ac:dyDescent="0.2">
      <c r="A103" s="119">
        <v>5</v>
      </c>
      <c r="B103" s="206" t="s">
        <v>67</v>
      </c>
      <c r="C103" s="207"/>
      <c r="D103" s="207"/>
      <c r="E103" s="207"/>
      <c r="F103" s="207"/>
      <c r="G103" s="207"/>
      <c r="H103" s="208"/>
      <c r="I103" s="121" t="s">
        <v>19</v>
      </c>
    </row>
    <row r="104" spans="1:9" ht="15" customHeight="1" x14ac:dyDescent="0.2">
      <c r="A104" s="9" t="s">
        <v>1</v>
      </c>
      <c r="B104" s="191" t="s">
        <v>68</v>
      </c>
      <c r="C104" s="192"/>
      <c r="D104" s="192"/>
      <c r="E104" s="192"/>
      <c r="F104" s="192"/>
      <c r="G104" s="192"/>
      <c r="H104" s="193"/>
      <c r="I104" s="33">
        <f>'Uniforme e EPI''s'!E11</f>
        <v>0</v>
      </c>
    </row>
    <row r="105" spans="1:9" ht="12.75" customHeight="1" x14ac:dyDescent="0.2">
      <c r="A105" s="9" t="s">
        <v>3</v>
      </c>
      <c r="B105" s="191" t="s">
        <v>69</v>
      </c>
      <c r="C105" s="192"/>
      <c r="D105" s="192"/>
      <c r="E105" s="192"/>
      <c r="F105" s="192"/>
      <c r="G105" s="192"/>
      <c r="H105" s="193"/>
      <c r="I105" s="135">
        <v>0</v>
      </c>
    </row>
    <row r="106" spans="1:9" ht="15" x14ac:dyDescent="0.2">
      <c r="A106" s="9" t="s">
        <v>5</v>
      </c>
      <c r="B106" s="277" t="s">
        <v>70</v>
      </c>
      <c r="C106" s="278"/>
      <c r="D106" s="278"/>
      <c r="E106" s="278"/>
      <c r="F106" s="278"/>
      <c r="G106" s="278"/>
      <c r="H106" s="279"/>
      <c r="I106" s="135">
        <v>0</v>
      </c>
    </row>
    <row r="107" spans="1:9" ht="12.75" customHeight="1" x14ac:dyDescent="0.2">
      <c r="A107" s="9" t="s">
        <v>7</v>
      </c>
      <c r="B107" s="191" t="s">
        <v>195</v>
      </c>
      <c r="C107" s="192"/>
      <c r="D107" s="192"/>
      <c r="E107" s="192"/>
      <c r="F107" s="192"/>
      <c r="G107" s="192"/>
      <c r="H107" s="193"/>
      <c r="I107" s="38">
        <f>'Uniforme e EPI''s'!E22</f>
        <v>0</v>
      </c>
    </row>
    <row r="108" spans="1:9" ht="14.25" x14ac:dyDescent="0.2">
      <c r="A108" s="280" t="s">
        <v>27</v>
      </c>
      <c r="B108" s="281"/>
      <c r="C108" s="281"/>
      <c r="D108" s="281"/>
      <c r="E108" s="281"/>
      <c r="F108" s="281"/>
      <c r="G108" s="281"/>
      <c r="H108" s="282"/>
      <c r="I108" s="45">
        <f>ROUND(SUM(I104:I107),2)</f>
        <v>0</v>
      </c>
    </row>
    <row r="109" spans="1:9" ht="14.25" customHeight="1" x14ac:dyDescent="0.2">
      <c r="A109" s="296" t="s">
        <v>131</v>
      </c>
      <c r="B109" s="297"/>
      <c r="C109" s="297"/>
      <c r="D109" s="297"/>
      <c r="E109" s="297"/>
      <c r="F109" s="297"/>
      <c r="G109" s="298"/>
      <c r="H109" s="71" t="s">
        <v>124</v>
      </c>
      <c r="I109" s="69">
        <f>I30</f>
        <v>0</v>
      </c>
    </row>
    <row r="110" spans="1:9" ht="14.25" x14ac:dyDescent="0.2">
      <c r="A110" s="299"/>
      <c r="B110" s="300"/>
      <c r="C110" s="300"/>
      <c r="D110" s="300"/>
      <c r="E110" s="300"/>
      <c r="F110" s="300"/>
      <c r="G110" s="301"/>
      <c r="H110" s="71" t="s">
        <v>129</v>
      </c>
      <c r="I110" s="69">
        <f>I68</f>
        <v>0</v>
      </c>
    </row>
    <row r="111" spans="1:9" ht="14.25" x14ac:dyDescent="0.2">
      <c r="A111" s="299"/>
      <c r="B111" s="300"/>
      <c r="C111" s="300"/>
      <c r="D111" s="300"/>
      <c r="E111" s="300"/>
      <c r="F111" s="300"/>
      <c r="G111" s="301"/>
      <c r="H111" s="71" t="s">
        <v>130</v>
      </c>
      <c r="I111" s="69">
        <f>I78</f>
        <v>0</v>
      </c>
    </row>
    <row r="112" spans="1:9" ht="14.25" x14ac:dyDescent="0.2">
      <c r="A112" s="299"/>
      <c r="B112" s="300"/>
      <c r="C112" s="300"/>
      <c r="D112" s="300"/>
      <c r="E112" s="300"/>
      <c r="F112" s="300"/>
      <c r="G112" s="301"/>
      <c r="H112" s="71" t="s">
        <v>132</v>
      </c>
      <c r="I112" s="69">
        <f>I100</f>
        <v>0</v>
      </c>
    </row>
    <row r="113" spans="1:9" ht="14.25" x14ac:dyDescent="0.2">
      <c r="A113" s="299"/>
      <c r="B113" s="300"/>
      <c r="C113" s="300"/>
      <c r="D113" s="300"/>
      <c r="E113" s="300"/>
      <c r="F113" s="300"/>
      <c r="G113" s="301"/>
      <c r="H113" s="71" t="s">
        <v>133</v>
      </c>
      <c r="I113" s="67">
        <f>I108</f>
        <v>0</v>
      </c>
    </row>
    <row r="114" spans="1:9" ht="14.25" x14ac:dyDescent="0.2">
      <c r="A114" s="302"/>
      <c r="B114" s="303"/>
      <c r="C114" s="303"/>
      <c r="D114" s="303"/>
      <c r="E114" s="303"/>
      <c r="F114" s="303"/>
      <c r="G114" s="304"/>
      <c r="H114" s="71" t="s">
        <v>27</v>
      </c>
      <c r="I114" s="70">
        <f>SUM(I109:I113)</f>
        <v>0</v>
      </c>
    </row>
    <row r="115" spans="1:9" ht="24" customHeight="1" x14ac:dyDescent="0.2">
      <c r="A115" s="305" t="s">
        <v>71</v>
      </c>
      <c r="B115" s="305"/>
      <c r="C115" s="305"/>
      <c r="D115" s="305"/>
      <c r="E115" s="305"/>
      <c r="F115" s="305"/>
      <c r="G115" s="305"/>
      <c r="H115" s="305"/>
      <c r="I115" s="305"/>
    </row>
    <row r="116" spans="1:9" ht="28.5" x14ac:dyDescent="0.2">
      <c r="A116" s="119">
        <v>6</v>
      </c>
      <c r="B116" s="290" t="s">
        <v>72</v>
      </c>
      <c r="C116" s="291"/>
      <c r="D116" s="291"/>
      <c r="E116" s="291"/>
      <c r="F116" s="291"/>
      <c r="G116" s="292"/>
      <c r="H116" s="120" t="s">
        <v>18</v>
      </c>
      <c r="I116" s="121" t="s">
        <v>19</v>
      </c>
    </row>
    <row r="117" spans="1:9" ht="15" x14ac:dyDescent="0.2">
      <c r="A117" s="9" t="s">
        <v>1</v>
      </c>
      <c r="B117" s="277" t="s">
        <v>73</v>
      </c>
      <c r="C117" s="278"/>
      <c r="D117" s="278"/>
      <c r="E117" s="278"/>
      <c r="F117" s="278"/>
      <c r="G117" s="279"/>
      <c r="H117" s="116">
        <v>0</v>
      </c>
      <c r="I117" s="33">
        <f>SUM(H117*I134)</f>
        <v>0</v>
      </c>
    </row>
    <row r="118" spans="1:9" ht="15" x14ac:dyDescent="0.2">
      <c r="A118" s="9" t="s">
        <v>3</v>
      </c>
      <c r="B118" s="277" t="s">
        <v>74</v>
      </c>
      <c r="C118" s="278"/>
      <c r="D118" s="278"/>
      <c r="E118" s="278"/>
      <c r="F118" s="278"/>
      <c r="G118" s="279"/>
      <c r="H118" s="116">
        <v>0</v>
      </c>
      <c r="I118" s="33">
        <f>H118*(I134+I117)</f>
        <v>0</v>
      </c>
    </row>
    <row r="119" spans="1:9" ht="15" x14ac:dyDescent="0.2">
      <c r="A119" s="9" t="s">
        <v>5</v>
      </c>
      <c r="B119" s="277" t="s">
        <v>75</v>
      </c>
      <c r="C119" s="278"/>
      <c r="D119" s="278"/>
      <c r="E119" s="278"/>
      <c r="F119" s="278"/>
      <c r="G119" s="279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7" t="s">
        <v>121</v>
      </c>
      <c r="C120" s="278"/>
      <c r="D120" s="278"/>
      <c r="E120" s="278"/>
      <c r="F120" s="278"/>
      <c r="G120" s="279"/>
      <c r="H120" s="6" t="s">
        <v>46</v>
      </c>
      <c r="I120" s="33" t="s">
        <v>46</v>
      </c>
    </row>
    <row r="121" spans="1:9" ht="12.75" customHeight="1" x14ac:dyDescent="0.2">
      <c r="A121" s="17"/>
      <c r="B121" s="191" t="s">
        <v>100</v>
      </c>
      <c r="C121" s="192"/>
      <c r="D121" s="192"/>
      <c r="E121" s="192"/>
      <c r="F121" s="192"/>
      <c r="G121" s="193"/>
      <c r="H121" s="115">
        <v>0</v>
      </c>
      <c r="I121" s="33">
        <f>SUM(H121*I136)</f>
        <v>0</v>
      </c>
    </row>
    <row r="122" spans="1:9" ht="12.75" customHeight="1" x14ac:dyDescent="0.2">
      <c r="A122" s="17"/>
      <c r="B122" s="191" t="s">
        <v>101</v>
      </c>
      <c r="C122" s="192"/>
      <c r="D122" s="192"/>
      <c r="E122" s="192"/>
      <c r="F122" s="192"/>
      <c r="G122" s="193"/>
      <c r="H122" s="115">
        <v>0</v>
      </c>
      <c r="I122" s="33">
        <f>SUM(H122*I136)</f>
        <v>0</v>
      </c>
    </row>
    <row r="123" spans="1:9" ht="12.75" customHeight="1" x14ac:dyDescent="0.2">
      <c r="A123" s="17"/>
      <c r="B123" s="191" t="s">
        <v>102</v>
      </c>
      <c r="C123" s="192"/>
      <c r="D123" s="192"/>
      <c r="E123" s="192"/>
      <c r="F123" s="192"/>
      <c r="G123" s="193"/>
      <c r="H123" s="115">
        <v>0</v>
      </c>
      <c r="I123" s="33">
        <f>SUM(H123*I136)</f>
        <v>0</v>
      </c>
    </row>
    <row r="124" spans="1:9" ht="14.25" x14ac:dyDescent="0.2">
      <c r="A124" s="280" t="s">
        <v>27</v>
      </c>
      <c r="B124" s="281"/>
      <c r="C124" s="281"/>
      <c r="D124" s="281"/>
      <c r="E124" s="281"/>
      <c r="F124" s="281"/>
      <c r="G124" s="281"/>
      <c r="H124" s="75"/>
      <c r="I124" s="35">
        <f>SUM(I117+I118+I121+I122+I123)</f>
        <v>0</v>
      </c>
    </row>
    <row r="125" spans="1:9" ht="14.25" x14ac:dyDescent="0.2">
      <c r="A125" s="306"/>
      <c r="B125" s="307"/>
      <c r="C125" s="307"/>
      <c r="D125" s="307"/>
      <c r="E125" s="307"/>
      <c r="F125" s="307"/>
      <c r="G125" s="307"/>
      <c r="H125" s="307"/>
      <c r="I125" s="308"/>
    </row>
    <row r="126" spans="1:9" ht="15" x14ac:dyDescent="0.2">
      <c r="A126" s="309"/>
      <c r="B126" s="310"/>
      <c r="C126" s="310"/>
      <c r="D126" s="310"/>
      <c r="E126" s="310"/>
      <c r="F126" s="310"/>
      <c r="G126" s="310"/>
      <c r="H126" s="310"/>
      <c r="I126" s="310"/>
    </row>
    <row r="127" spans="1:9" ht="19.5" customHeight="1" x14ac:dyDescent="0.2">
      <c r="A127" s="311" t="s">
        <v>105</v>
      </c>
      <c r="B127" s="312"/>
      <c r="C127" s="312"/>
      <c r="D127" s="312"/>
      <c r="E127" s="312"/>
      <c r="F127" s="312"/>
      <c r="G127" s="312"/>
      <c r="H127" s="312"/>
      <c r="I127" s="313"/>
    </row>
    <row r="128" spans="1:9" ht="12.75" customHeight="1" x14ac:dyDescent="0.2">
      <c r="A128" s="206" t="s">
        <v>76</v>
      </c>
      <c r="B128" s="207"/>
      <c r="C128" s="207"/>
      <c r="D128" s="207"/>
      <c r="E128" s="207"/>
      <c r="F128" s="207"/>
      <c r="G128" s="207"/>
      <c r="H128" s="208"/>
      <c r="I128" s="123" t="s">
        <v>19</v>
      </c>
    </row>
    <row r="129" spans="1:9" ht="12.75" customHeight="1" x14ac:dyDescent="0.2">
      <c r="A129" s="18" t="s">
        <v>1</v>
      </c>
      <c r="B129" s="191" t="s">
        <v>77</v>
      </c>
      <c r="C129" s="192"/>
      <c r="D129" s="192"/>
      <c r="E129" s="192"/>
      <c r="F129" s="192"/>
      <c r="G129" s="192"/>
      <c r="H129" s="193"/>
      <c r="I129" s="38">
        <f>I30</f>
        <v>0</v>
      </c>
    </row>
    <row r="130" spans="1:9" ht="12.75" customHeight="1" x14ac:dyDescent="0.2">
      <c r="A130" s="18" t="s">
        <v>3</v>
      </c>
      <c r="B130" s="191" t="s">
        <v>51</v>
      </c>
      <c r="C130" s="192"/>
      <c r="D130" s="192"/>
      <c r="E130" s="192"/>
      <c r="F130" s="192"/>
      <c r="G130" s="192"/>
      <c r="H130" s="193"/>
      <c r="I130" s="38">
        <f>I68</f>
        <v>0</v>
      </c>
    </row>
    <row r="131" spans="1:9" ht="12.75" customHeight="1" x14ac:dyDescent="0.2">
      <c r="A131" s="18" t="s">
        <v>5</v>
      </c>
      <c r="B131" s="191" t="s">
        <v>78</v>
      </c>
      <c r="C131" s="192"/>
      <c r="D131" s="192"/>
      <c r="E131" s="192"/>
      <c r="F131" s="192"/>
      <c r="G131" s="192"/>
      <c r="H131" s="193"/>
      <c r="I131" s="38">
        <f>I78</f>
        <v>0</v>
      </c>
    </row>
    <row r="132" spans="1:9" ht="12.75" customHeight="1" x14ac:dyDescent="0.2">
      <c r="A132" s="18" t="s">
        <v>7</v>
      </c>
      <c r="B132" s="191" t="s">
        <v>65</v>
      </c>
      <c r="C132" s="192"/>
      <c r="D132" s="192"/>
      <c r="E132" s="192"/>
      <c r="F132" s="192"/>
      <c r="G132" s="192"/>
      <c r="H132" s="193"/>
      <c r="I132" s="38">
        <f>I100</f>
        <v>0</v>
      </c>
    </row>
    <row r="133" spans="1:9" ht="12.75" customHeight="1" x14ac:dyDescent="0.2">
      <c r="A133" s="18" t="s">
        <v>21</v>
      </c>
      <c r="B133" s="191" t="s">
        <v>79</v>
      </c>
      <c r="C133" s="192"/>
      <c r="D133" s="192"/>
      <c r="E133" s="192"/>
      <c r="F133" s="192"/>
      <c r="G133" s="192"/>
      <c r="H133" s="193"/>
      <c r="I133" s="38">
        <f>I108</f>
        <v>0</v>
      </c>
    </row>
    <row r="134" spans="1:9" ht="12.75" customHeight="1" x14ac:dyDescent="0.25">
      <c r="A134" s="325" t="s">
        <v>80</v>
      </c>
      <c r="B134" s="326"/>
      <c r="C134" s="326"/>
      <c r="D134" s="326"/>
      <c r="E134" s="326"/>
      <c r="F134" s="326"/>
      <c r="G134" s="326"/>
      <c r="H134" s="327"/>
      <c r="I134" s="53">
        <f>SUM(I129:I133)</f>
        <v>0</v>
      </c>
    </row>
    <row r="135" spans="1:9" ht="12.75" customHeight="1" x14ac:dyDescent="0.2">
      <c r="A135" s="18" t="s">
        <v>23</v>
      </c>
      <c r="B135" s="191" t="s">
        <v>81</v>
      </c>
      <c r="C135" s="192"/>
      <c r="D135" s="192"/>
      <c r="E135" s="192"/>
      <c r="F135" s="192"/>
      <c r="G135" s="192"/>
      <c r="H135" s="193"/>
      <c r="I135" s="54">
        <f>I124</f>
        <v>0</v>
      </c>
    </row>
    <row r="136" spans="1:9" ht="12.75" customHeight="1" x14ac:dyDescent="0.2">
      <c r="A136" s="328" t="s">
        <v>82</v>
      </c>
      <c r="B136" s="329"/>
      <c r="C136" s="329"/>
      <c r="D136" s="329"/>
      <c r="E136" s="329"/>
      <c r="F136" s="329"/>
      <c r="G136" s="329"/>
      <c r="H136" s="330"/>
      <c r="I136" s="55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236" t="s">
        <v>106</v>
      </c>
      <c r="B139" s="236"/>
      <c r="C139" s="236"/>
      <c r="D139" s="236"/>
      <c r="E139" s="236"/>
      <c r="F139" s="236"/>
      <c r="G139" s="236"/>
      <c r="H139" s="236"/>
      <c r="I139" s="236"/>
    </row>
    <row r="140" spans="1:9" ht="41.25" customHeight="1" thickBot="1" x14ac:dyDescent="0.25">
      <c r="A140" s="51" t="s">
        <v>107</v>
      </c>
      <c r="B140" s="72" t="s">
        <v>83</v>
      </c>
      <c r="C140" s="131" t="s">
        <v>108</v>
      </c>
      <c r="D140" s="331" t="s">
        <v>109</v>
      </c>
      <c r="E140" s="332"/>
      <c r="F140" s="333"/>
      <c r="G140" s="73" t="s">
        <v>84</v>
      </c>
      <c r="H140" s="226" t="s">
        <v>110</v>
      </c>
      <c r="I140" s="227"/>
    </row>
    <row r="141" spans="1:9" ht="86.25" customHeight="1" thickBot="1" x14ac:dyDescent="0.25">
      <c r="A141" s="52" t="s">
        <v>134</v>
      </c>
      <c r="B141" s="61">
        <f>I136</f>
        <v>0</v>
      </c>
      <c r="C141" s="130">
        <v>1</v>
      </c>
      <c r="D141" s="233">
        <f>SUM(B141*C141)</f>
        <v>0</v>
      </c>
      <c r="E141" s="234"/>
      <c r="F141" s="235"/>
      <c r="G141" s="74">
        <v>1</v>
      </c>
      <c r="H141" s="228">
        <f>SUM(D141*G141)</f>
        <v>0</v>
      </c>
      <c r="I141" s="22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17" t="s">
        <v>111</v>
      </c>
      <c r="B143" s="318"/>
      <c r="C143" s="318"/>
      <c r="D143" s="318"/>
      <c r="E143" s="318"/>
      <c r="F143" s="319"/>
      <c r="G143" s="56"/>
      <c r="H143" s="56"/>
      <c r="I143" s="56"/>
    </row>
    <row r="144" spans="1:9" ht="15.75" thickBot="1" x14ac:dyDescent="0.3">
      <c r="A144" s="47"/>
      <c r="B144" s="320" t="s">
        <v>112</v>
      </c>
      <c r="C144" s="321"/>
      <c r="D144" s="321"/>
      <c r="E144" s="322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7" t="s">
        <v>114</v>
      </c>
      <c r="C145" s="58"/>
      <c r="D145" s="323" t="s">
        <v>115</v>
      </c>
      <c r="E145" s="324"/>
      <c r="F145" s="59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4" t="s">
        <v>116</v>
      </c>
      <c r="C146" s="315"/>
      <c r="D146" s="316"/>
      <c r="E146" s="60"/>
      <c r="F146" s="59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4" t="s">
        <v>117</v>
      </c>
      <c r="C147" s="315"/>
      <c r="D147" s="316"/>
      <c r="E147" s="60"/>
      <c r="F147" s="59">
        <f>F146*12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8"/>
  <sheetViews>
    <sheetView zoomScale="110" zoomScaleNormal="110" workbookViewId="0">
      <selection activeCell="H18" sqref="H18:I18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22" t="s">
        <v>137</v>
      </c>
      <c r="B1" s="223"/>
      <c r="C1" s="223"/>
      <c r="D1" s="223"/>
      <c r="E1" s="223"/>
      <c r="F1" s="223"/>
      <c r="G1" s="223"/>
      <c r="H1" s="223"/>
      <c r="I1" s="223"/>
    </row>
    <row r="2" spans="1:9" ht="12.75" customHeight="1" x14ac:dyDescent="0.2">
      <c r="A2" s="239" t="s">
        <v>138</v>
      </c>
      <c r="B2" s="239"/>
      <c r="C2" s="239"/>
      <c r="D2" s="239"/>
      <c r="E2" s="239"/>
      <c r="F2" s="239"/>
      <c r="G2" s="239"/>
      <c r="H2" s="239"/>
      <c r="I2" s="239"/>
    </row>
    <row r="3" spans="1:9" ht="12.75" customHeight="1" x14ac:dyDescent="0.2">
      <c r="A3" s="194" t="s">
        <v>135</v>
      </c>
      <c r="B3" s="194"/>
      <c r="C3" s="194"/>
      <c r="D3" s="194"/>
      <c r="E3" s="194"/>
      <c r="F3" s="194"/>
      <c r="G3" s="194"/>
      <c r="H3" s="194"/>
      <c r="I3" s="194"/>
    </row>
    <row r="4" spans="1:9" ht="12.75" customHeight="1" x14ac:dyDescent="0.2">
      <c r="A4" s="194" t="s">
        <v>136</v>
      </c>
      <c r="B4" s="224"/>
      <c r="C4" s="224"/>
      <c r="D4" s="224"/>
      <c r="E4" s="224"/>
      <c r="F4" s="224"/>
      <c r="G4" s="224"/>
      <c r="H4" s="224"/>
      <c r="I4" s="224"/>
    </row>
    <row r="5" spans="1:9" ht="12.75" customHeight="1" x14ac:dyDescent="0.2">
      <c r="A5" s="241"/>
      <c r="B5" s="241"/>
      <c r="C5" s="241"/>
      <c r="D5" s="241"/>
      <c r="E5" s="241"/>
      <c r="F5" s="241"/>
      <c r="G5" s="241"/>
      <c r="H5" s="241"/>
      <c r="I5" s="241"/>
    </row>
    <row r="6" spans="1:9" ht="21" customHeight="1" x14ac:dyDescent="0.2">
      <c r="A6" s="195" t="s">
        <v>0</v>
      </c>
      <c r="B6" s="196"/>
      <c r="C6" s="196"/>
      <c r="D6" s="196"/>
      <c r="E6" s="196"/>
      <c r="F6" s="196"/>
      <c r="G6" s="196"/>
      <c r="H6" s="196"/>
      <c r="I6" s="197"/>
    </row>
    <row r="7" spans="1:9" ht="12.75" customHeight="1" x14ac:dyDescent="0.2">
      <c r="A7" s="3" t="s">
        <v>1</v>
      </c>
      <c r="B7" s="198" t="s">
        <v>2</v>
      </c>
      <c r="C7" s="199"/>
      <c r="D7" s="199"/>
      <c r="E7" s="199"/>
      <c r="F7" s="199"/>
      <c r="G7" s="200"/>
      <c r="H7" s="334"/>
      <c r="I7" s="335"/>
    </row>
    <row r="8" spans="1:9" ht="12.75" customHeight="1" x14ac:dyDescent="0.2">
      <c r="A8" s="4" t="s">
        <v>3</v>
      </c>
      <c r="B8" s="191" t="s">
        <v>4</v>
      </c>
      <c r="C8" s="192"/>
      <c r="D8" s="192"/>
      <c r="E8" s="192"/>
      <c r="F8" s="192"/>
      <c r="G8" s="193"/>
      <c r="H8" s="201" t="s">
        <v>88</v>
      </c>
      <c r="I8" s="202"/>
    </row>
    <row r="9" spans="1:9" ht="12.75" customHeight="1" x14ac:dyDescent="0.2">
      <c r="A9" s="4" t="s">
        <v>5</v>
      </c>
      <c r="B9" s="191" t="s">
        <v>6</v>
      </c>
      <c r="C9" s="192"/>
      <c r="D9" s="192"/>
      <c r="E9" s="192"/>
      <c r="F9" s="192"/>
      <c r="G9" s="193"/>
      <c r="H9" s="237" t="s">
        <v>232</v>
      </c>
      <c r="I9" s="238"/>
    </row>
    <row r="10" spans="1:9" ht="12.75" customHeight="1" x14ac:dyDescent="0.2">
      <c r="A10" s="4" t="s">
        <v>7</v>
      </c>
      <c r="B10" s="191" t="s">
        <v>8</v>
      </c>
      <c r="C10" s="192"/>
      <c r="D10" s="192"/>
      <c r="E10" s="192"/>
      <c r="F10" s="192"/>
      <c r="G10" s="193"/>
      <c r="H10" s="201">
        <v>12</v>
      </c>
      <c r="I10" s="202"/>
    </row>
    <row r="11" spans="1:9" ht="12.75" customHeight="1" x14ac:dyDescent="0.2">
      <c r="A11" s="191" t="s">
        <v>9</v>
      </c>
      <c r="B11" s="192"/>
      <c r="C11" s="192"/>
      <c r="D11" s="192"/>
      <c r="E11" s="192"/>
      <c r="F11" s="192"/>
      <c r="G11" s="192"/>
      <c r="H11" s="192"/>
      <c r="I11" s="193"/>
    </row>
    <row r="12" spans="1:9" ht="14.25" x14ac:dyDescent="0.2">
      <c r="A12" s="188"/>
      <c r="B12" s="189"/>
      <c r="C12" s="189"/>
      <c r="D12" s="189"/>
      <c r="E12" s="189"/>
      <c r="F12" s="189"/>
      <c r="G12" s="189"/>
      <c r="H12" s="189"/>
      <c r="I12" s="190"/>
    </row>
    <row r="13" spans="1:9" ht="21.75" customHeight="1" x14ac:dyDescent="0.2">
      <c r="A13" s="203" t="s">
        <v>94</v>
      </c>
      <c r="B13" s="204"/>
      <c r="C13" s="204"/>
      <c r="D13" s="204"/>
      <c r="E13" s="204"/>
      <c r="F13" s="204"/>
      <c r="G13" s="204"/>
      <c r="H13" s="204"/>
      <c r="I13" s="205"/>
    </row>
    <row r="14" spans="1:9" ht="12.75" customHeight="1" x14ac:dyDescent="0.2">
      <c r="A14" s="206" t="s">
        <v>10</v>
      </c>
      <c r="B14" s="207"/>
      <c r="C14" s="207"/>
      <c r="D14" s="207"/>
      <c r="E14" s="207"/>
      <c r="F14" s="207"/>
      <c r="G14" s="207"/>
      <c r="H14" s="207"/>
      <c r="I14" s="208"/>
    </row>
    <row r="15" spans="1:9" ht="27" customHeight="1" x14ac:dyDescent="0.2">
      <c r="A15" s="4">
        <v>1</v>
      </c>
      <c r="B15" s="191" t="s">
        <v>11</v>
      </c>
      <c r="C15" s="192"/>
      <c r="D15" s="192"/>
      <c r="E15" s="192"/>
      <c r="F15" s="192"/>
      <c r="G15" s="193"/>
      <c r="H15" s="213" t="s">
        <v>196</v>
      </c>
      <c r="I15" s="214"/>
    </row>
    <row r="16" spans="1:9" ht="12.75" customHeight="1" x14ac:dyDescent="0.2">
      <c r="A16" s="4">
        <v>2</v>
      </c>
      <c r="B16" s="191" t="s">
        <v>12</v>
      </c>
      <c r="C16" s="192"/>
      <c r="D16" s="192"/>
      <c r="E16" s="192"/>
      <c r="F16" s="192"/>
      <c r="G16" s="193"/>
      <c r="H16" s="220" t="s">
        <v>197</v>
      </c>
      <c r="I16" s="221"/>
    </row>
    <row r="17" spans="1:9" ht="12.75" customHeight="1" x14ac:dyDescent="0.2">
      <c r="A17" s="4">
        <v>3</v>
      </c>
      <c r="B17" s="191" t="s">
        <v>13</v>
      </c>
      <c r="C17" s="192"/>
      <c r="D17" s="192"/>
      <c r="E17" s="192"/>
      <c r="F17" s="192"/>
      <c r="G17" s="193"/>
      <c r="H17" s="183">
        <v>0</v>
      </c>
      <c r="I17" s="184"/>
    </row>
    <row r="18" spans="1:9" ht="31.5" customHeight="1" x14ac:dyDescent="0.2">
      <c r="A18" s="4">
        <v>4</v>
      </c>
      <c r="B18" s="191" t="s">
        <v>14</v>
      </c>
      <c r="C18" s="192"/>
      <c r="D18" s="192"/>
      <c r="E18" s="192"/>
      <c r="F18" s="192"/>
      <c r="G18" s="193"/>
      <c r="H18" s="342" t="s">
        <v>194</v>
      </c>
      <c r="I18" s="343"/>
    </row>
    <row r="19" spans="1:9" ht="12.75" customHeight="1" x14ac:dyDescent="0.25">
      <c r="A19" s="5">
        <v>5</v>
      </c>
      <c r="B19" s="191" t="s">
        <v>15</v>
      </c>
      <c r="C19" s="192"/>
      <c r="D19" s="192"/>
      <c r="E19" s="192"/>
      <c r="F19" s="192"/>
      <c r="G19" s="193"/>
      <c r="H19" s="249" t="s">
        <v>193</v>
      </c>
      <c r="I19" s="250"/>
    </row>
    <row r="20" spans="1:9" ht="15" x14ac:dyDescent="0.2">
      <c r="A20" s="217"/>
      <c r="B20" s="218"/>
      <c r="C20" s="218"/>
      <c r="D20" s="218"/>
      <c r="E20" s="218"/>
      <c r="F20" s="218"/>
      <c r="G20" s="218"/>
      <c r="H20" s="218"/>
      <c r="I20" s="219"/>
    </row>
    <row r="21" spans="1:9" ht="23.25" customHeight="1" x14ac:dyDescent="0.2">
      <c r="A21" s="203" t="s">
        <v>16</v>
      </c>
      <c r="B21" s="204"/>
      <c r="C21" s="204"/>
      <c r="D21" s="204"/>
      <c r="E21" s="204"/>
      <c r="F21" s="204"/>
      <c r="G21" s="204"/>
      <c r="H21" s="204"/>
      <c r="I21" s="205"/>
    </row>
    <row r="22" spans="1:9" ht="12.75" customHeight="1" x14ac:dyDescent="0.2">
      <c r="A22" s="117">
        <v>1</v>
      </c>
      <c r="B22" s="206" t="s">
        <v>17</v>
      </c>
      <c r="C22" s="207"/>
      <c r="D22" s="207"/>
      <c r="E22" s="207"/>
      <c r="F22" s="207"/>
      <c r="G22" s="208"/>
      <c r="H22" s="117" t="s">
        <v>18</v>
      </c>
      <c r="I22" s="118" t="s">
        <v>19</v>
      </c>
    </row>
    <row r="23" spans="1:9" ht="12.75" customHeight="1" x14ac:dyDescent="0.2">
      <c r="A23" s="4" t="s">
        <v>1</v>
      </c>
      <c r="B23" s="191" t="s">
        <v>199</v>
      </c>
      <c r="C23" s="192"/>
      <c r="D23" s="192"/>
      <c r="E23" s="192"/>
      <c r="F23" s="192"/>
      <c r="G23" s="192"/>
      <c r="H23" s="193"/>
      <c r="I23" s="33">
        <f>H17</f>
        <v>0</v>
      </c>
    </row>
    <row r="24" spans="1:9" ht="12.75" customHeight="1" x14ac:dyDescent="0.2">
      <c r="A24" s="4" t="s">
        <v>3</v>
      </c>
      <c r="B24" s="242" t="s">
        <v>90</v>
      </c>
      <c r="C24" s="243"/>
      <c r="D24" s="243"/>
      <c r="E24" s="243"/>
      <c r="F24" s="243"/>
      <c r="G24" s="24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5" t="s">
        <v>91</v>
      </c>
      <c r="C25" s="246"/>
      <c r="D25" s="246"/>
      <c r="E25" s="246"/>
      <c r="F25" s="246"/>
      <c r="G25" s="247"/>
    </row>
    <row r="26" spans="1:9" ht="12.75" customHeight="1" x14ac:dyDescent="0.2">
      <c r="A26" s="4" t="s">
        <v>7</v>
      </c>
      <c r="B26" s="248" t="s">
        <v>20</v>
      </c>
      <c r="C26" s="248"/>
      <c r="D26" s="248"/>
      <c r="E26" s="248"/>
      <c r="F26" s="248"/>
      <c r="G26" s="248"/>
      <c r="H26" s="4"/>
      <c r="I26" s="33"/>
    </row>
    <row r="27" spans="1:9" ht="12.75" customHeight="1" x14ac:dyDescent="0.2">
      <c r="A27" s="4" t="s">
        <v>21</v>
      </c>
      <c r="B27" s="248" t="s">
        <v>22</v>
      </c>
      <c r="C27" s="248"/>
      <c r="D27" s="248"/>
      <c r="E27" s="248"/>
      <c r="F27" s="248"/>
      <c r="G27" s="248"/>
      <c r="H27" s="7"/>
      <c r="I27" s="33"/>
    </row>
    <row r="28" spans="1:9" ht="12.75" customHeight="1" x14ac:dyDescent="0.2">
      <c r="A28" s="4" t="s">
        <v>23</v>
      </c>
      <c r="B28" s="248" t="s">
        <v>24</v>
      </c>
      <c r="C28" s="248"/>
      <c r="D28" s="248"/>
      <c r="E28" s="248"/>
      <c r="F28" s="248"/>
      <c r="G28" s="248"/>
      <c r="H28" s="7"/>
      <c r="I28" s="33"/>
    </row>
    <row r="29" spans="1:9" ht="12.75" customHeight="1" x14ac:dyDescent="0.25">
      <c r="A29" s="8" t="s">
        <v>25</v>
      </c>
      <c r="B29" s="248" t="s">
        <v>26</v>
      </c>
      <c r="C29" s="248"/>
      <c r="D29" s="248"/>
      <c r="E29" s="248"/>
      <c r="F29" s="248"/>
      <c r="G29" s="248"/>
      <c r="H29" s="7"/>
      <c r="I29" s="33"/>
    </row>
    <row r="30" spans="1:9" ht="12.75" customHeight="1" x14ac:dyDescent="0.2">
      <c r="A30" s="209" t="s">
        <v>27</v>
      </c>
      <c r="B30" s="210"/>
      <c r="C30" s="210"/>
      <c r="D30" s="210"/>
      <c r="E30" s="210"/>
      <c r="F30" s="210"/>
      <c r="G30" s="210"/>
      <c r="H30" s="211"/>
      <c r="I30" s="32">
        <f>SUM(I23:I29)</f>
        <v>0</v>
      </c>
    </row>
    <row r="31" spans="1:9" ht="14.25" x14ac:dyDescent="0.2">
      <c r="A31" s="188"/>
      <c r="B31" s="189"/>
      <c r="C31" s="189"/>
      <c r="D31" s="189"/>
      <c r="E31" s="189"/>
      <c r="F31" s="189"/>
      <c r="G31" s="189"/>
      <c r="H31" s="189"/>
      <c r="I31" s="190"/>
    </row>
    <row r="32" spans="1:9" ht="23.25" customHeight="1" x14ac:dyDescent="0.2">
      <c r="A32" s="266" t="s">
        <v>28</v>
      </c>
      <c r="B32" s="267"/>
      <c r="C32" s="267"/>
      <c r="D32" s="267"/>
      <c r="E32" s="267"/>
      <c r="F32" s="267"/>
      <c r="G32" s="267"/>
      <c r="H32" s="267"/>
      <c r="I32" s="268"/>
    </row>
    <row r="33" spans="1:9" ht="18" customHeight="1" x14ac:dyDescent="0.2">
      <c r="A33" s="119" t="s">
        <v>29</v>
      </c>
      <c r="B33" s="195" t="s">
        <v>30</v>
      </c>
      <c r="C33" s="196"/>
      <c r="D33" s="196"/>
      <c r="E33" s="196"/>
      <c r="F33" s="196"/>
      <c r="G33" s="196"/>
      <c r="H33" s="120" t="s">
        <v>103</v>
      </c>
      <c r="I33" s="121" t="s">
        <v>19</v>
      </c>
    </row>
    <row r="34" spans="1:9" ht="30" customHeight="1" x14ac:dyDescent="0.2">
      <c r="A34" s="9" t="s">
        <v>1</v>
      </c>
      <c r="B34" s="191" t="s">
        <v>92</v>
      </c>
      <c r="C34" s="192"/>
      <c r="D34" s="192"/>
      <c r="E34" s="192"/>
      <c r="F34" s="192"/>
      <c r="G34" s="193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191" t="s">
        <v>93</v>
      </c>
      <c r="C35" s="192"/>
      <c r="D35" s="192"/>
      <c r="E35" s="192"/>
      <c r="F35" s="192"/>
      <c r="G35" s="193"/>
      <c r="H35" s="34">
        <v>0.121</v>
      </c>
      <c r="I35" s="33">
        <f>TRUNC(I30*H35,2)</f>
        <v>0</v>
      </c>
    </row>
    <row r="36" spans="1:9" ht="14.25" x14ac:dyDescent="0.2">
      <c r="A36" s="251" t="s">
        <v>27</v>
      </c>
      <c r="B36" s="252"/>
      <c r="C36" s="252"/>
      <c r="D36" s="252"/>
      <c r="E36" s="252"/>
      <c r="F36" s="252"/>
      <c r="G36" s="253"/>
      <c r="H36" s="31">
        <f>SUM(H34:H35)</f>
        <v>0.20430000000000001</v>
      </c>
      <c r="I36" s="35">
        <f>SUM(I34:I35)</f>
        <v>0</v>
      </c>
    </row>
    <row r="37" spans="1:9" ht="14.25" x14ac:dyDescent="0.2">
      <c r="A37" s="254" t="s">
        <v>123</v>
      </c>
      <c r="B37" s="255"/>
      <c r="C37" s="255"/>
      <c r="D37" s="255"/>
      <c r="E37" s="255"/>
      <c r="F37" s="255"/>
      <c r="G37" s="256"/>
      <c r="H37" s="63" t="s">
        <v>124</v>
      </c>
      <c r="I37" s="64">
        <f>I30</f>
        <v>0</v>
      </c>
    </row>
    <row r="38" spans="1:9" ht="14.25" x14ac:dyDescent="0.2">
      <c r="A38" s="257"/>
      <c r="B38" s="258"/>
      <c r="C38" s="258"/>
      <c r="D38" s="258"/>
      <c r="E38" s="258"/>
      <c r="F38" s="258"/>
      <c r="G38" s="259"/>
      <c r="H38" s="63" t="s">
        <v>125</v>
      </c>
      <c r="I38" s="64">
        <f>I36</f>
        <v>0</v>
      </c>
    </row>
    <row r="39" spans="1:9" ht="14.25" x14ac:dyDescent="0.2">
      <c r="A39" s="260"/>
      <c r="B39" s="261"/>
      <c r="C39" s="261"/>
      <c r="D39" s="261"/>
      <c r="E39" s="261"/>
      <c r="F39" s="261"/>
      <c r="G39" s="262"/>
      <c r="H39" s="63" t="s">
        <v>27</v>
      </c>
      <c r="I39" s="64">
        <f>SUM(I37:I38)</f>
        <v>0</v>
      </c>
    </row>
    <row r="40" spans="1:9" ht="33" customHeight="1" x14ac:dyDescent="0.2">
      <c r="A40" s="263" t="s">
        <v>126</v>
      </c>
      <c r="B40" s="264"/>
      <c r="C40" s="264"/>
      <c r="D40" s="264"/>
      <c r="E40" s="264"/>
      <c r="F40" s="264"/>
      <c r="G40" s="264"/>
      <c r="H40" s="264"/>
      <c r="I40" s="265"/>
    </row>
    <row r="41" spans="1:9" ht="19.5" customHeight="1" x14ac:dyDescent="0.2">
      <c r="A41" s="122" t="s">
        <v>32</v>
      </c>
      <c r="B41" s="206" t="s">
        <v>33</v>
      </c>
      <c r="C41" s="207"/>
      <c r="D41" s="207"/>
      <c r="E41" s="207"/>
      <c r="F41" s="207"/>
      <c r="G41" s="208"/>
      <c r="H41" s="120" t="s">
        <v>103</v>
      </c>
      <c r="I41" s="123" t="s">
        <v>19</v>
      </c>
    </row>
    <row r="42" spans="1:9" ht="12.75" customHeight="1" x14ac:dyDescent="0.2">
      <c r="A42" s="10" t="s">
        <v>1</v>
      </c>
      <c r="B42" s="191" t="s">
        <v>34</v>
      </c>
      <c r="C42" s="192"/>
      <c r="D42" s="192"/>
      <c r="E42" s="192"/>
      <c r="F42" s="192"/>
      <c r="G42" s="193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191" t="s">
        <v>35</v>
      </c>
      <c r="C43" s="192"/>
      <c r="D43" s="192"/>
      <c r="E43" s="192"/>
      <c r="F43" s="192"/>
      <c r="G43" s="193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191" t="s">
        <v>122</v>
      </c>
      <c r="C44" s="192"/>
      <c r="D44" s="192"/>
      <c r="E44" s="192"/>
      <c r="F44" s="192"/>
      <c r="G44" s="193"/>
      <c r="H44" s="137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191" t="s">
        <v>36</v>
      </c>
      <c r="C45" s="192"/>
      <c r="D45" s="192"/>
      <c r="E45" s="192"/>
      <c r="F45" s="192"/>
      <c r="G45" s="193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191" t="s">
        <v>37</v>
      </c>
      <c r="C46" s="192"/>
      <c r="D46" s="192"/>
      <c r="E46" s="192"/>
      <c r="F46" s="192"/>
      <c r="G46" s="193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191" t="s">
        <v>38</v>
      </c>
      <c r="C47" s="192"/>
      <c r="D47" s="192"/>
      <c r="E47" s="192"/>
      <c r="F47" s="192"/>
      <c r="G47" s="193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191" t="s">
        <v>39</v>
      </c>
      <c r="C48" s="192"/>
      <c r="D48" s="192"/>
      <c r="E48" s="192"/>
      <c r="F48" s="192"/>
      <c r="G48" s="193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191" t="s">
        <v>41</v>
      </c>
      <c r="C49" s="192"/>
      <c r="D49" s="192"/>
      <c r="E49" s="192"/>
      <c r="F49" s="192"/>
      <c r="G49" s="193"/>
      <c r="H49" s="136">
        <v>0.08</v>
      </c>
      <c r="I49" s="33">
        <f>SUM(I39*H49)</f>
        <v>0</v>
      </c>
    </row>
    <row r="50" spans="1:9" ht="18.75" customHeight="1" x14ac:dyDescent="0.2">
      <c r="A50" s="269" t="s">
        <v>31</v>
      </c>
      <c r="B50" s="270"/>
      <c r="C50" s="270"/>
      <c r="D50" s="270"/>
      <c r="E50" s="270"/>
      <c r="F50" s="270"/>
      <c r="G50" s="271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2" t="s">
        <v>127</v>
      </c>
      <c r="B51" s="273"/>
      <c r="C51" s="273"/>
      <c r="D51" s="273"/>
      <c r="E51" s="273"/>
      <c r="F51" s="273"/>
      <c r="G51" s="273"/>
      <c r="H51" s="273"/>
      <c r="I51" s="273"/>
    </row>
    <row r="52" spans="1:9" ht="17.25" customHeight="1" x14ac:dyDescent="0.2">
      <c r="A52" s="124" t="s">
        <v>42</v>
      </c>
      <c r="B52" s="274" t="s">
        <v>43</v>
      </c>
      <c r="C52" s="275"/>
      <c r="D52" s="275"/>
      <c r="E52" s="275"/>
      <c r="F52" s="275"/>
      <c r="G52" s="275"/>
      <c r="H52" s="276"/>
      <c r="I52" s="125" t="s">
        <v>19</v>
      </c>
    </row>
    <row r="53" spans="1:9" ht="15" x14ac:dyDescent="0.2">
      <c r="A53" s="9" t="s">
        <v>1</v>
      </c>
      <c r="B53" s="277" t="s">
        <v>44</v>
      </c>
      <c r="C53" s="278"/>
      <c r="D53" s="278"/>
      <c r="E53" s="278"/>
      <c r="F53" s="278"/>
      <c r="G53" s="278"/>
      <c r="H53" s="279"/>
      <c r="I53" s="38">
        <f>SUM(H54*H55)-(I23*H56)</f>
        <v>0</v>
      </c>
    </row>
    <row r="54" spans="1:9" ht="24.75" customHeight="1" x14ac:dyDescent="0.2">
      <c r="A54" s="9"/>
      <c r="B54" s="286" t="s">
        <v>45</v>
      </c>
      <c r="C54" s="287"/>
      <c r="D54" s="287"/>
      <c r="E54" s="287"/>
      <c r="F54" s="287"/>
      <c r="G54" s="288"/>
      <c r="H54" s="132">
        <v>0</v>
      </c>
      <c r="I54" s="33" t="s">
        <v>46</v>
      </c>
    </row>
    <row r="55" spans="1:9" ht="12.75" customHeight="1" x14ac:dyDescent="0.2">
      <c r="A55" s="12"/>
      <c r="B55" s="286" t="s">
        <v>119</v>
      </c>
      <c r="C55" s="287"/>
      <c r="D55" s="287"/>
      <c r="E55" s="287"/>
      <c r="F55" s="287"/>
      <c r="G55" s="288"/>
      <c r="H55" s="133">
        <v>0</v>
      </c>
      <c r="I55" s="39" t="s">
        <v>46</v>
      </c>
    </row>
    <row r="56" spans="1:9" ht="12.75" customHeight="1" x14ac:dyDescent="0.2">
      <c r="A56" s="9"/>
      <c r="B56" s="286" t="s">
        <v>47</v>
      </c>
      <c r="C56" s="287"/>
      <c r="D56" s="287"/>
      <c r="E56" s="287"/>
      <c r="F56" s="287"/>
      <c r="G56" s="288"/>
      <c r="H56" s="134">
        <v>0</v>
      </c>
      <c r="I56" s="33"/>
    </row>
    <row r="57" spans="1:9" ht="15" customHeight="1" x14ac:dyDescent="0.2">
      <c r="A57" s="9" t="s">
        <v>3</v>
      </c>
      <c r="B57" s="240" t="s">
        <v>48</v>
      </c>
      <c r="C57" s="240"/>
      <c r="D57" s="240"/>
      <c r="E57" s="240"/>
      <c r="F57" s="240"/>
      <c r="G57" s="240"/>
      <c r="H57" s="37"/>
      <c r="I57" s="138">
        <v>0</v>
      </c>
    </row>
    <row r="58" spans="1:9" ht="17.25" customHeight="1" x14ac:dyDescent="0.2">
      <c r="A58" s="9" t="s">
        <v>5</v>
      </c>
      <c r="B58" s="239" t="s">
        <v>225</v>
      </c>
      <c r="C58" s="239"/>
      <c r="D58" s="239"/>
      <c r="E58" s="239"/>
      <c r="F58" s="239"/>
      <c r="G58" s="239"/>
      <c r="H58" s="13"/>
      <c r="I58" s="150"/>
    </row>
    <row r="59" spans="1:9" ht="28.5" customHeight="1" x14ac:dyDescent="0.2">
      <c r="A59" s="9" t="s">
        <v>7</v>
      </c>
      <c r="B59" s="240" t="s">
        <v>86</v>
      </c>
      <c r="C59" s="240"/>
      <c r="D59" s="240"/>
      <c r="E59" s="240"/>
      <c r="F59" s="240"/>
      <c r="G59" s="240"/>
      <c r="H59" s="13"/>
      <c r="I59" s="149"/>
    </row>
    <row r="60" spans="1:9" ht="22.5" customHeight="1" x14ac:dyDescent="0.2">
      <c r="A60" s="9" t="s">
        <v>21</v>
      </c>
      <c r="B60" s="240" t="s">
        <v>118</v>
      </c>
      <c r="C60" s="240"/>
      <c r="D60" s="240"/>
      <c r="E60" s="240"/>
      <c r="F60" s="240"/>
      <c r="G60" s="240"/>
      <c r="H60" s="13"/>
      <c r="I60" s="149"/>
    </row>
    <row r="61" spans="1:9" ht="22.5" customHeight="1" x14ac:dyDescent="0.2">
      <c r="A61" s="151" t="s">
        <v>23</v>
      </c>
      <c r="B61" s="336" t="s">
        <v>226</v>
      </c>
      <c r="C61" s="337"/>
      <c r="D61" s="337"/>
      <c r="E61" s="337"/>
      <c r="F61" s="337"/>
      <c r="G61" s="338"/>
      <c r="H61" s="13"/>
      <c r="I61" s="152"/>
    </row>
    <row r="62" spans="1:9" ht="22.5" customHeight="1" x14ac:dyDescent="0.2">
      <c r="A62" s="9" t="s">
        <v>25</v>
      </c>
      <c r="B62" s="240" t="s">
        <v>87</v>
      </c>
      <c r="C62" s="240"/>
      <c r="D62" s="240"/>
      <c r="E62" s="240"/>
      <c r="F62" s="240"/>
      <c r="G62" s="240"/>
      <c r="H62" s="13"/>
      <c r="I62" s="149"/>
    </row>
    <row r="63" spans="1:9" ht="19.5" customHeight="1" x14ac:dyDescent="0.2">
      <c r="A63" s="14"/>
      <c r="B63" s="280" t="s">
        <v>31</v>
      </c>
      <c r="C63" s="281"/>
      <c r="D63" s="281"/>
      <c r="E63" s="281"/>
      <c r="F63" s="281"/>
      <c r="G63" s="281"/>
      <c r="H63" s="282"/>
      <c r="I63" s="35">
        <f>SUM(I53:I62)</f>
        <v>0</v>
      </c>
    </row>
    <row r="64" spans="1:9" ht="30.75" customHeight="1" x14ac:dyDescent="0.2">
      <c r="A64" s="266" t="s">
        <v>50</v>
      </c>
      <c r="B64" s="267"/>
      <c r="C64" s="267"/>
      <c r="D64" s="267"/>
      <c r="E64" s="267"/>
      <c r="F64" s="267"/>
      <c r="G64" s="267"/>
      <c r="H64" s="267"/>
      <c r="I64" s="268"/>
    </row>
    <row r="65" spans="1:9" ht="20.25" customHeight="1" x14ac:dyDescent="0.2">
      <c r="A65" s="126">
        <v>2</v>
      </c>
      <c r="B65" s="283" t="s">
        <v>51</v>
      </c>
      <c r="C65" s="284"/>
      <c r="D65" s="284"/>
      <c r="E65" s="284"/>
      <c r="F65" s="284"/>
      <c r="G65" s="284"/>
      <c r="H65" s="285"/>
      <c r="I65" s="127" t="s">
        <v>19</v>
      </c>
    </row>
    <row r="66" spans="1:9" ht="12.75" customHeight="1" x14ac:dyDescent="0.2">
      <c r="A66" s="9" t="s">
        <v>29</v>
      </c>
      <c r="B66" s="191" t="s">
        <v>30</v>
      </c>
      <c r="C66" s="192"/>
      <c r="D66" s="192"/>
      <c r="E66" s="192"/>
      <c r="F66" s="192"/>
      <c r="G66" s="192"/>
      <c r="H66" s="193"/>
      <c r="I66" s="33">
        <f>I36</f>
        <v>0</v>
      </c>
    </row>
    <row r="67" spans="1:9" ht="12.75" customHeight="1" x14ac:dyDescent="0.2">
      <c r="A67" s="9" t="s">
        <v>32</v>
      </c>
      <c r="B67" s="191" t="s">
        <v>33</v>
      </c>
      <c r="C67" s="192"/>
      <c r="D67" s="192"/>
      <c r="E67" s="192"/>
      <c r="F67" s="192"/>
      <c r="G67" s="192"/>
      <c r="H67" s="193"/>
      <c r="I67" s="33">
        <f>I50</f>
        <v>0</v>
      </c>
    </row>
    <row r="68" spans="1:9" ht="12.75" customHeight="1" x14ac:dyDescent="0.2">
      <c r="A68" s="9" t="s">
        <v>42</v>
      </c>
      <c r="B68" s="191" t="s">
        <v>43</v>
      </c>
      <c r="C68" s="192"/>
      <c r="D68" s="192"/>
      <c r="E68" s="192"/>
      <c r="F68" s="192"/>
      <c r="G68" s="192"/>
      <c r="H68" s="193"/>
      <c r="I68" s="33">
        <f>I63</f>
        <v>0</v>
      </c>
    </row>
    <row r="69" spans="1:9" ht="14.25" x14ac:dyDescent="0.2">
      <c r="A69" s="280" t="s">
        <v>27</v>
      </c>
      <c r="B69" s="281"/>
      <c r="C69" s="281"/>
      <c r="D69" s="281"/>
      <c r="E69" s="281"/>
      <c r="F69" s="281"/>
      <c r="G69" s="281"/>
      <c r="H69" s="282"/>
      <c r="I69" s="35">
        <f>SUM(I66:I68)</f>
        <v>0</v>
      </c>
    </row>
    <row r="70" spans="1:9" ht="14.25" x14ac:dyDescent="0.2">
      <c r="A70" s="188"/>
      <c r="B70" s="189"/>
      <c r="C70" s="189"/>
      <c r="D70" s="189"/>
      <c r="E70" s="189"/>
      <c r="F70" s="189"/>
      <c r="G70" s="189"/>
      <c r="H70" s="189"/>
      <c r="I70" s="190"/>
    </row>
    <row r="71" spans="1:9" ht="26.25" customHeight="1" x14ac:dyDescent="0.2">
      <c r="A71" s="266" t="s">
        <v>52</v>
      </c>
      <c r="B71" s="267"/>
      <c r="C71" s="267"/>
      <c r="D71" s="267"/>
      <c r="E71" s="267"/>
      <c r="F71" s="267"/>
      <c r="G71" s="267"/>
      <c r="H71" s="267"/>
      <c r="I71" s="268"/>
    </row>
    <row r="72" spans="1:9" ht="26.25" customHeight="1" x14ac:dyDescent="0.2">
      <c r="A72" s="117">
        <v>3</v>
      </c>
      <c r="B72" s="206" t="s">
        <v>104</v>
      </c>
      <c r="C72" s="207"/>
      <c r="D72" s="207"/>
      <c r="E72" s="207"/>
      <c r="F72" s="207"/>
      <c r="G72" s="208"/>
      <c r="H72" s="117" t="s">
        <v>103</v>
      </c>
      <c r="I72" s="118" t="s">
        <v>19</v>
      </c>
    </row>
    <row r="73" spans="1:9" ht="39" customHeight="1" x14ac:dyDescent="0.2">
      <c r="A73" s="9" t="s">
        <v>1</v>
      </c>
      <c r="B73" s="248" t="s">
        <v>95</v>
      </c>
      <c r="C73" s="248"/>
      <c r="D73" s="248"/>
      <c r="E73" s="248"/>
      <c r="F73" s="248"/>
      <c r="G73" s="248"/>
      <c r="H73" s="29">
        <f>(1/12)*0.05</f>
        <v>4.1999999999999997E-3</v>
      </c>
      <c r="I73" s="40">
        <f>SUM(H73*I30)</f>
        <v>0</v>
      </c>
    </row>
    <row r="74" spans="1:9" ht="15" x14ac:dyDescent="0.2">
      <c r="A74" s="9" t="s">
        <v>3</v>
      </c>
      <c r="B74" s="289" t="s">
        <v>53</v>
      </c>
      <c r="C74" s="289"/>
      <c r="D74" s="289"/>
      <c r="E74" s="289"/>
      <c r="F74" s="289"/>
      <c r="G74" s="289"/>
      <c r="H74" s="6">
        <v>0.08</v>
      </c>
      <c r="I74" s="33">
        <f>TRUNC(+I73*H74,2)</f>
        <v>0</v>
      </c>
    </row>
    <row r="75" spans="1:9" ht="12.75" customHeight="1" x14ac:dyDescent="0.2">
      <c r="A75" s="15" t="s">
        <v>5</v>
      </c>
      <c r="B75" s="248" t="s">
        <v>54</v>
      </c>
      <c r="C75" s="248"/>
      <c r="D75" s="248"/>
      <c r="E75" s="248"/>
      <c r="F75" s="248"/>
      <c r="G75" s="248"/>
      <c r="H75" s="29">
        <f>0.08*0.5*0.05</f>
        <v>2E-3</v>
      </c>
      <c r="I75" s="41">
        <f>TRUNC(H75*I30,2)</f>
        <v>0</v>
      </c>
    </row>
    <row r="76" spans="1:9" ht="17.25" customHeight="1" x14ac:dyDescent="0.2">
      <c r="A76" s="15" t="s">
        <v>7</v>
      </c>
      <c r="B76" s="248" t="s">
        <v>96</v>
      </c>
      <c r="C76" s="248"/>
      <c r="D76" s="248"/>
      <c r="E76" s="248"/>
      <c r="F76" s="248"/>
      <c r="G76" s="248"/>
      <c r="H76" s="29">
        <f>((7/30)/12)*1</f>
        <v>1.9400000000000001E-2</v>
      </c>
      <c r="I76" s="41">
        <f>TRUNC(H76*I30,2)</f>
        <v>0</v>
      </c>
    </row>
    <row r="77" spans="1:9" ht="15" x14ac:dyDescent="0.2">
      <c r="A77" s="9" t="s">
        <v>21</v>
      </c>
      <c r="B77" s="289" t="s">
        <v>55</v>
      </c>
      <c r="C77" s="289"/>
      <c r="D77" s="289"/>
      <c r="E77" s="289"/>
      <c r="F77" s="289"/>
      <c r="G77" s="289"/>
      <c r="H77" s="6">
        <f>H50</f>
        <v>0.33800000000000002</v>
      </c>
      <c r="I77" s="33">
        <f>TRUNC(I76*H50,2)</f>
        <v>0</v>
      </c>
    </row>
    <row r="78" spans="1:9" ht="12.75" customHeight="1" x14ac:dyDescent="0.2">
      <c r="A78" s="15" t="s">
        <v>23</v>
      </c>
      <c r="B78" s="248" t="s">
        <v>56</v>
      </c>
      <c r="C78" s="248"/>
      <c r="D78" s="248"/>
      <c r="E78" s="248"/>
      <c r="F78" s="248"/>
      <c r="G78" s="248"/>
      <c r="H78" s="29">
        <f>(0.08*0.5)*0.95</f>
        <v>3.7999999999999999E-2</v>
      </c>
      <c r="I78" s="41">
        <f>TRUNC(H78*I30,2)</f>
        <v>0</v>
      </c>
    </row>
    <row r="79" spans="1:9" ht="14.25" x14ac:dyDescent="0.2">
      <c r="A79" s="280" t="s">
        <v>27</v>
      </c>
      <c r="B79" s="281"/>
      <c r="C79" s="281"/>
      <c r="D79" s="281"/>
      <c r="E79" s="281"/>
      <c r="F79" s="281"/>
      <c r="G79" s="281"/>
      <c r="H79" s="282"/>
      <c r="I79" s="35">
        <f>SUM(I73:I78)</f>
        <v>0</v>
      </c>
    </row>
    <row r="80" spans="1:9" ht="14.25" x14ac:dyDescent="0.2">
      <c r="A80" s="293" t="s">
        <v>128</v>
      </c>
      <c r="B80" s="293"/>
      <c r="C80" s="293"/>
      <c r="D80" s="293"/>
      <c r="E80" s="293"/>
      <c r="F80" s="293"/>
      <c r="G80" s="293"/>
      <c r="H80" s="71" t="s">
        <v>124</v>
      </c>
      <c r="I80" s="65">
        <f>I30</f>
        <v>0</v>
      </c>
    </row>
    <row r="81" spans="1:9" ht="14.25" x14ac:dyDescent="0.2">
      <c r="A81" s="293"/>
      <c r="B81" s="293"/>
      <c r="C81" s="293"/>
      <c r="D81" s="293"/>
      <c r="E81" s="293"/>
      <c r="F81" s="293"/>
      <c r="G81" s="293"/>
      <c r="H81" s="71" t="s">
        <v>129</v>
      </c>
      <c r="I81" s="65">
        <f>I69</f>
        <v>0</v>
      </c>
    </row>
    <row r="82" spans="1:9" ht="14.25" x14ac:dyDescent="0.2">
      <c r="A82" s="293"/>
      <c r="B82" s="293"/>
      <c r="C82" s="293"/>
      <c r="D82" s="293"/>
      <c r="E82" s="293"/>
      <c r="F82" s="293"/>
      <c r="G82" s="293"/>
      <c r="H82" s="71" t="s">
        <v>130</v>
      </c>
      <c r="I82" s="65">
        <f>I79</f>
        <v>0</v>
      </c>
    </row>
    <row r="83" spans="1:9" ht="14.25" x14ac:dyDescent="0.2">
      <c r="A83" s="293"/>
      <c r="B83" s="293"/>
      <c r="C83" s="293"/>
      <c r="D83" s="293"/>
      <c r="E83" s="293"/>
      <c r="F83" s="293"/>
      <c r="G83" s="293"/>
      <c r="H83" s="66" t="s">
        <v>27</v>
      </c>
      <c r="I83" s="67">
        <f>SUM(I80:I82)</f>
        <v>0</v>
      </c>
    </row>
    <row r="84" spans="1:9" ht="26.25" customHeight="1" x14ac:dyDescent="0.2">
      <c r="A84" s="203" t="s">
        <v>57</v>
      </c>
      <c r="B84" s="204"/>
      <c r="C84" s="204"/>
      <c r="D84" s="204"/>
      <c r="E84" s="204"/>
      <c r="F84" s="204"/>
      <c r="G84" s="204"/>
      <c r="H84" s="204"/>
      <c r="I84" s="205"/>
    </row>
    <row r="85" spans="1:9" ht="14.25" x14ac:dyDescent="0.2">
      <c r="A85" s="128" t="s">
        <v>58</v>
      </c>
      <c r="B85" s="294" t="s">
        <v>59</v>
      </c>
      <c r="C85" s="294"/>
      <c r="D85" s="294"/>
      <c r="E85" s="294"/>
      <c r="F85" s="294"/>
      <c r="G85" s="294"/>
      <c r="H85" s="117" t="s">
        <v>103</v>
      </c>
      <c r="I85" s="129" t="s">
        <v>19</v>
      </c>
    </row>
    <row r="86" spans="1:9" ht="24.75" customHeight="1" x14ac:dyDescent="0.2">
      <c r="A86" s="9" t="s">
        <v>1</v>
      </c>
      <c r="B86" s="248" t="s">
        <v>120</v>
      </c>
      <c r="C86" s="248"/>
      <c r="D86" s="248"/>
      <c r="E86" s="248"/>
      <c r="F86" s="248"/>
      <c r="G86" s="248"/>
      <c r="H86" s="29">
        <f>H35/12</f>
        <v>1.01E-2</v>
      </c>
      <c r="I86" s="33">
        <f>TRUNC(H86*I83,2)</f>
        <v>0</v>
      </c>
    </row>
    <row r="87" spans="1:9" ht="15" x14ac:dyDescent="0.2">
      <c r="A87" s="9" t="s">
        <v>3</v>
      </c>
      <c r="B87" s="289" t="s">
        <v>59</v>
      </c>
      <c r="C87" s="289"/>
      <c r="D87" s="289"/>
      <c r="E87" s="289"/>
      <c r="F87" s="289"/>
      <c r="G87" s="289"/>
      <c r="H87" s="6">
        <f>(2/30/12)</f>
        <v>5.5999999999999999E-3</v>
      </c>
      <c r="I87" s="41">
        <f>TRUNC(H87*I83,2)</f>
        <v>0</v>
      </c>
    </row>
    <row r="88" spans="1:9" ht="15" x14ac:dyDescent="0.2">
      <c r="A88" s="9" t="s">
        <v>5</v>
      </c>
      <c r="B88" s="289" t="s">
        <v>97</v>
      </c>
      <c r="C88" s="289"/>
      <c r="D88" s="289"/>
      <c r="E88" s="289"/>
      <c r="F88" s="289"/>
      <c r="G88" s="289"/>
      <c r="H88" s="68">
        <f>((5/30/12)*0.02)</f>
        <v>2.7999999999999998E-4</v>
      </c>
      <c r="I88" s="41">
        <f>TRUNC(H88*I83,2)</f>
        <v>0</v>
      </c>
    </row>
    <row r="89" spans="1:9" ht="15" x14ac:dyDescent="0.2">
      <c r="A89" s="9" t="s">
        <v>7</v>
      </c>
      <c r="B89" s="289" t="s">
        <v>98</v>
      </c>
      <c r="C89" s="289"/>
      <c r="D89" s="289"/>
      <c r="E89" s="289"/>
      <c r="F89" s="289"/>
      <c r="G89" s="289"/>
      <c r="H89" s="6">
        <f>((15/30)/12)*0.08</f>
        <v>3.3E-3</v>
      </c>
      <c r="I89" s="41">
        <f>TRUNC(H89*I83,2)</f>
        <v>0</v>
      </c>
    </row>
    <row r="90" spans="1:9" ht="15" x14ac:dyDescent="0.2">
      <c r="A90" s="9" t="s">
        <v>21</v>
      </c>
      <c r="B90" s="289" t="s">
        <v>99</v>
      </c>
      <c r="C90" s="289"/>
      <c r="D90" s="289"/>
      <c r="E90" s="289"/>
      <c r="F90" s="289"/>
      <c r="G90" s="289"/>
      <c r="H90" s="6">
        <f>0.121*0.03*((4/12))</f>
        <v>1.1999999999999999E-3</v>
      </c>
      <c r="I90" s="33">
        <f>TRUNC(H90*I83,2)</f>
        <v>0</v>
      </c>
    </row>
    <row r="91" spans="1:9" ht="15" x14ac:dyDescent="0.25">
      <c r="A91" s="5" t="s">
        <v>23</v>
      </c>
      <c r="B91" s="289" t="s">
        <v>26</v>
      </c>
      <c r="C91" s="289"/>
      <c r="D91" s="289"/>
      <c r="E91" s="289"/>
      <c r="F91" s="289"/>
      <c r="G91" s="289"/>
      <c r="H91" s="6"/>
      <c r="I91" s="33"/>
    </row>
    <row r="92" spans="1:9" ht="14.25" x14ac:dyDescent="0.2">
      <c r="A92" s="280" t="s">
        <v>31</v>
      </c>
      <c r="B92" s="281"/>
      <c r="C92" s="281"/>
      <c r="D92" s="281"/>
      <c r="E92" s="281"/>
      <c r="F92" s="281"/>
      <c r="G92" s="281"/>
      <c r="H92" s="282"/>
      <c r="I92" s="35">
        <f>SUM(I86:I90)</f>
        <v>0</v>
      </c>
    </row>
    <row r="93" spans="1:9" ht="14.25" x14ac:dyDescent="0.2">
      <c r="A93" s="128" t="s">
        <v>60</v>
      </c>
      <c r="B93" s="290" t="s">
        <v>61</v>
      </c>
      <c r="C93" s="291"/>
      <c r="D93" s="291"/>
      <c r="E93" s="291"/>
      <c r="F93" s="291"/>
      <c r="G93" s="291"/>
      <c r="H93" s="292"/>
      <c r="I93" s="129" t="s">
        <v>19</v>
      </c>
    </row>
    <row r="94" spans="1:9" ht="12.75" customHeight="1" x14ac:dyDescent="0.2">
      <c r="A94" s="9" t="s">
        <v>1</v>
      </c>
      <c r="B94" s="239" t="s">
        <v>62</v>
      </c>
      <c r="C94" s="239"/>
      <c r="D94" s="239"/>
      <c r="E94" s="239"/>
      <c r="F94" s="239"/>
      <c r="G94" s="239"/>
      <c r="H94" s="42"/>
      <c r="I94" s="43">
        <v>0</v>
      </c>
    </row>
    <row r="95" spans="1:9" ht="15" x14ac:dyDescent="0.2">
      <c r="A95" s="9" t="s">
        <v>3</v>
      </c>
      <c r="B95" s="295" t="s">
        <v>63</v>
      </c>
      <c r="C95" s="295"/>
      <c r="D95" s="295"/>
      <c r="E95" s="295"/>
      <c r="F95" s="295"/>
      <c r="G95" s="295"/>
      <c r="H95" s="44">
        <f>SUM(H94*H50)</f>
        <v>0</v>
      </c>
      <c r="I95" s="43">
        <f>SUM(I94*H50)</f>
        <v>0</v>
      </c>
    </row>
    <row r="96" spans="1:9" ht="14.25" x14ac:dyDescent="0.2">
      <c r="A96" s="280" t="s">
        <v>31</v>
      </c>
      <c r="B96" s="281"/>
      <c r="C96" s="281"/>
      <c r="D96" s="281"/>
      <c r="E96" s="281"/>
      <c r="F96" s="281"/>
      <c r="G96" s="281"/>
      <c r="H96" s="282"/>
      <c r="I96" s="30">
        <f>SUM(I94:I95)</f>
        <v>0</v>
      </c>
    </row>
    <row r="97" spans="1:9" ht="21.75" customHeight="1" x14ac:dyDescent="0.2">
      <c r="A97" s="266" t="s">
        <v>64</v>
      </c>
      <c r="B97" s="267"/>
      <c r="C97" s="267"/>
      <c r="D97" s="267"/>
      <c r="E97" s="267"/>
      <c r="F97" s="267"/>
      <c r="G97" s="267"/>
      <c r="H97" s="267"/>
      <c r="I97" s="268"/>
    </row>
    <row r="98" spans="1:9" ht="12.75" customHeight="1" x14ac:dyDescent="0.2">
      <c r="A98" s="119">
        <v>4</v>
      </c>
      <c r="B98" s="206" t="s">
        <v>65</v>
      </c>
      <c r="C98" s="207"/>
      <c r="D98" s="207"/>
      <c r="E98" s="207"/>
      <c r="F98" s="207"/>
      <c r="G98" s="207"/>
      <c r="H98" s="208"/>
      <c r="I98" s="121" t="s">
        <v>19</v>
      </c>
    </row>
    <row r="99" spans="1:9" ht="12.75" customHeight="1" x14ac:dyDescent="0.2">
      <c r="A99" s="9" t="s">
        <v>58</v>
      </c>
      <c r="B99" s="239" t="s">
        <v>59</v>
      </c>
      <c r="C99" s="239"/>
      <c r="D99" s="239"/>
      <c r="E99" s="239"/>
      <c r="F99" s="239"/>
      <c r="G99" s="239"/>
      <c r="H99" s="16"/>
      <c r="I99" s="33">
        <f>I92</f>
        <v>0</v>
      </c>
    </row>
    <row r="100" spans="1:9" ht="12.75" customHeight="1" x14ac:dyDescent="0.2">
      <c r="A100" s="9" t="s">
        <v>60</v>
      </c>
      <c r="B100" s="239" t="s">
        <v>61</v>
      </c>
      <c r="C100" s="239"/>
      <c r="D100" s="239"/>
      <c r="E100" s="239"/>
      <c r="F100" s="239"/>
      <c r="G100" s="239"/>
      <c r="H100" s="16"/>
      <c r="I100" s="33"/>
    </row>
    <row r="101" spans="1:9" ht="14.25" x14ac:dyDescent="0.2">
      <c r="A101" s="280" t="s">
        <v>27</v>
      </c>
      <c r="B101" s="281"/>
      <c r="C101" s="281"/>
      <c r="D101" s="281"/>
      <c r="E101" s="281"/>
      <c r="F101" s="281"/>
      <c r="G101" s="281"/>
      <c r="H101" s="282"/>
      <c r="I101" s="35">
        <f>SUM(I99:I100)</f>
        <v>0</v>
      </c>
    </row>
    <row r="102" spans="1:9" ht="14.25" x14ac:dyDescent="0.2">
      <c r="A102" s="188"/>
      <c r="B102" s="189"/>
      <c r="C102" s="189"/>
      <c r="D102" s="189"/>
      <c r="E102" s="189"/>
      <c r="F102" s="189"/>
      <c r="G102" s="189"/>
      <c r="H102" s="189"/>
      <c r="I102" s="190"/>
    </row>
    <row r="103" spans="1:9" ht="18.75" customHeight="1" x14ac:dyDescent="0.2">
      <c r="A103" s="203" t="s">
        <v>66</v>
      </c>
      <c r="B103" s="204"/>
      <c r="C103" s="204"/>
      <c r="D103" s="204"/>
      <c r="E103" s="204"/>
      <c r="F103" s="204"/>
      <c r="G103" s="204"/>
      <c r="H103" s="204"/>
      <c r="I103" s="205"/>
    </row>
    <row r="104" spans="1:9" ht="12.75" customHeight="1" x14ac:dyDescent="0.2">
      <c r="A104" s="119">
        <v>5</v>
      </c>
      <c r="B104" s="206" t="s">
        <v>67</v>
      </c>
      <c r="C104" s="207"/>
      <c r="D104" s="207"/>
      <c r="E104" s="207"/>
      <c r="F104" s="207"/>
      <c r="G104" s="207"/>
      <c r="H104" s="208"/>
      <c r="I104" s="121" t="s">
        <v>19</v>
      </c>
    </row>
    <row r="105" spans="1:9" ht="15" customHeight="1" x14ac:dyDescent="0.2">
      <c r="A105" s="9" t="s">
        <v>1</v>
      </c>
      <c r="B105" s="191" t="s">
        <v>68</v>
      </c>
      <c r="C105" s="192"/>
      <c r="D105" s="192"/>
      <c r="E105" s="192"/>
      <c r="F105" s="192"/>
      <c r="G105" s="192"/>
      <c r="H105" s="193"/>
      <c r="I105" s="33">
        <f>'Uniforme e EPI''s'!E11</f>
        <v>0</v>
      </c>
    </row>
    <row r="106" spans="1:9" ht="12.75" customHeight="1" x14ac:dyDescent="0.2">
      <c r="A106" s="9" t="s">
        <v>3</v>
      </c>
      <c r="B106" s="191" t="s">
        <v>69</v>
      </c>
      <c r="C106" s="192"/>
      <c r="D106" s="192"/>
      <c r="E106" s="192"/>
      <c r="F106" s="192"/>
      <c r="G106" s="192"/>
      <c r="H106" s="193"/>
      <c r="I106" s="135">
        <v>0</v>
      </c>
    </row>
    <row r="107" spans="1:9" ht="15" x14ac:dyDescent="0.2">
      <c r="A107" s="9" t="s">
        <v>5</v>
      </c>
      <c r="B107" s="277" t="s">
        <v>70</v>
      </c>
      <c r="C107" s="278"/>
      <c r="D107" s="278"/>
      <c r="E107" s="278"/>
      <c r="F107" s="278"/>
      <c r="G107" s="278"/>
      <c r="H107" s="279"/>
      <c r="I107" s="135">
        <v>0</v>
      </c>
    </row>
    <row r="108" spans="1:9" ht="12.75" customHeight="1" x14ac:dyDescent="0.2">
      <c r="A108" s="9" t="s">
        <v>7</v>
      </c>
      <c r="B108" s="191" t="s">
        <v>195</v>
      </c>
      <c r="C108" s="192"/>
      <c r="D108" s="192"/>
      <c r="E108" s="192"/>
      <c r="F108" s="192"/>
      <c r="G108" s="192"/>
      <c r="H108" s="193"/>
      <c r="I108" s="38">
        <f>'Uniforme e EPI''s'!E22</f>
        <v>0</v>
      </c>
    </row>
    <row r="109" spans="1:9" ht="14.25" x14ac:dyDescent="0.2">
      <c r="A109" s="280" t="s">
        <v>27</v>
      </c>
      <c r="B109" s="281"/>
      <c r="C109" s="281"/>
      <c r="D109" s="281"/>
      <c r="E109" s="281"/>
      <c r="F109" s="281"/>
      <c r="G109" s="281"/>
      <c r="H109" s="282"/>
      <c r="I109" s="45">
        <f>ROUND(SUM(I105:I108),2)</f>
        <v>0</v>
      </c>
    </row>
    <row r="110" spans="1:9" ht="14.25" customHeight="1" x14ac:dyDescent="0.2">
      <c r="A110" s="296" t="s">
        <v>131</v>
      </c>
      <c r="B110" s="297"/>
      <c r="C110" s="297"/>
      <c r="D110" s="297"/>
      <c r="E110" s="297"/>
      <c r="F110" s="297"/>
      <c r="G110" s="298"/>
      <c r="H110" s="71" t="s">
        <v>124</v>
      </c>
      <c r="I110" s="69">
        <f>I30</f>
        <v>0</v>
      </c>
    </row>
    <row r="111" spans="1:9" ht="14.25" x14ac:dyDescent="0.2">
      <c r="A111" s="299"/>
      <c r="B111" s="300"/>
      <c r="C111" s="300"/>
      <c r="D111" s="300"/>
      <c r="E111" s="300"/>
      <c r="F111" s="300"/>
      <c r="G111" s="301"/>
      <c r="H111" s="71" t="s">
        <v>129</v>
      </c>
      <c r="I111" s="69">
        <f>I69</f>
        <v>0</v>
      </c>
    </row>
    <row r="112" spans="1:9" ht="14.25" x14ac:dyDescent="0.2">
      <c r="A112" s="299"/>
      <c r="B112" s="300"/>
      <c r="C112" s="300"/>
      <c r="D112" s="300"/>
      <c r="E112" s="300"/>
      <c r="F112" s="300"/>
      <c r="G112" s="301"/>
      <c r="H112" s="71" t="s">
        <v>130</v>
      </c>
      <c r="I112" s="69">
        <f>I79</f>
        <v>0</v>
      </c>
    </row>
    <row r="113" spans="1:9" ht="14.25" x14ac:dyDescent="0.2">
      <c r="A113" s="299"/>
      <c r="B113" s="300"/>
      <c r="C113" s="300"/>
      <c r="D113" s="300"/>
      <c r="E113" s="300"/>
      <c r="F113" s="300"/>
      <c r="G113" s="301"/>
      <c r="H113" s="71" t="s">
        <v>132</v>
      </c>
      <c r="I113" s="69">
        <f>I101</f>
        <v>0</v>
      </c>
    </row>
    <row r="114" spans="1:9" ht="14.25" x14ac:dyDescent="0.2">
      <c r="A114" s="299"/>
      <c r="B114" s="300"/>
      <c r="C114" s="300"/>
      <c r="D114" s="300"/>
      <c r="E114" s="300"/>
      <c r="F114" s="300"/>
      <c r="G114" s="301"/>
      <c r="H114" s="71" t="s">
        <v>133</v>
      </c>
      <c r="I114" s="67">
        <f>I109</f>
        <v>0</v>
      </c>
    </row>
    <row r="115" spans="1:9" ht="14.25" x14ac:dyDescent="0.2">
      <c r="A115" s="302"/>
      <c r="B115" s="303"/>
      <c r="C115" s="303"/>
      <c r="D115" s="303"/>
      <c r="E115" s="303"/>
      <c r="F115" s="303"/>
      <c r="G115" s="304"/>
      <c r="H115" s="71" t="s">
        <v>27</v>
      </c>
      <c r="I115" s="70">
        <f>SUM(I110:I114)</f>
        <v>0</v>
      </c>
    </row>
    <row r="116" spans="1:9" ht="24" customHeight="1" x14ac:dyDescent="0.2">
      <c r="A116" s="305" t="s">
        <v>71</v>
      </c>
      <c r="B116" s="305"/>
      <c r="C116" s="305"/>
      <c r="D116" s="305"/>
      <c r="E116" s="305"/>
      <c r="F116" s="305"/>
      <c r="G116" s="305"/>
      <c r="H116" s="305"/>
      <c r="I116" s="305"/>
    </row>
    <row r="117" spans="1:9" ht="28.5" x14ac:dyDescent="0.2">
      <c r="A117" s="119">
        <v>6</v>
      </c>
      <c r="B117" s="290" t="s">
        <v>72</v>
      </c>
      <c r="C117" s="291"/>
      <c r="D117" s="291"/>
      <c r="E117" s="291"/>
      <c r="F117" s="291"/>
      <c r="G117" s="292"/>
      <c r="H117" s="120" t="s">
        <v>18</v>
      </c>
      <c r="I117" s="121" t="s">
        <v>19</v>
      </c>
    </row>
    <row r="118" spans="1:9" ht="15" x14ac:dyDescent="0.2">
      <c r="A118" s="9" t="s">
        <v>1</v>
      </c>
      <c r="B118" s="277" t="s">
        <v>73</v>
      </c>
      <c r="C118" s="278"/>
      <c r="D118" s="278"/>
      <c r="E118" s="278"/>
      <c r="F118" s="278"/>
      <c r="G118" s="279"/>
      <c r="H118" s="116">
        <v>0</v>
      </c>
      <c r="I118" s="33">
        <f>SUM(H118*I135)</f>
        <v>0</v>
      </c>
    </row>
    <row r="119" spans="1:9" ht="15" x14ac:dyDescent="0.2">
      <c r="A119" s="9" t="s">
        <v>3</v>
      </c>
      <c r="B119" s="277" t="s">
        <v>74</v>
      </c>
      <c r="C119" s="278"/>
      <c r="D119" s="278"/>
      <c r="E119" s="278"/>
      <c r="F119" s="278"/>
      <c r="G119" s="279"/>
      <c r="H119" s="116">
        <v>0</v>
      </c>
      <c r="I119" s="33">
        <f>H119*(I135+I118)</f>
        <v>0</v>
      </c>
    </row>
    <row r="120" spans="1:9" ht="15" x14ac:dyDescent="0.2">
      <c r="A120" s="9" t="s">
        <v>5</v>
      </c>
      <c r="B120" s="277" t="s">
        <v>75</v>
      </c>
      <c r="C120" s="278"/>
      <c r="D120" s="278"/>
      <c r="E120" s="278"/>
      <c r="F120" s="278"/>
      <c r="G120" s="279"/>
      <c r="H120" s="28">
        <f>SUM(H122+H123+H124)</f>
        <v>0</v>
      </c>
      <c r="I120" s="46">
        <f>SUM(I122:I124)</f>
        <v>0</v>
      </c>
    </row>
    <row r="121" spans="1:9" ht="15" x14ac:dyDescent="0.2">
      <c r="A121" s="17"/>
      <c r="B121" s="277" t="s">
        <v>121</v>
      </c>
      <c r="C121" s="278"/>
      <c r="D121" s="278"/>
      <c r="E121" s="278"/>
      <c r="F121" s="278"/>
      <c r="G121" s="279"/>
      <c r="H121" s="6" t="s">
        <v>46</v>
      </c>
      <c r="I121" s="33" t="s">
        <v>46</v>
      </c>
    </row>
    <row r="122" spans="1:9" ht="12.75" customHeight="1" x14ac:dyDescent="0.2">
      <c r="A122" s="17"/>
      <c r="B122" s="191" t="s">
        <v>100</v>
      </c>
      <c r="C122" s="192"/>
      <c r="D122" s="192"/>
      <c r="E122" s="192"/>
      <c r="F122" s="192"/>
      <c r="G122" s="193"/>
      <c r="H122" s="115">
        <v>0</v>
      </c>
      <c r="I122" s="33">
        <f>SUM(H122*I137)</f>
        <v>0</v>
      </c>
    </row>
    <row r="123" spans="1:9" ht="12.75" customHeight="1" x14ac:dyDescent="0.2">
      <c r="A123" s="17"/>
      <c r="B123" s="191" t="s">
        <v>101</v>
      </c>
      <c r="C123" s="192"/>
      <c r="D123" s="192"/>
      <c r="E123" s="192"/>
      <c r="F123" s="192"/>
      <c r="G123" s="193"/>
      <c r="H123" s="115">
        <v>0</v>
      </c>
      <c r="I123" s="33">
        <f>SUM(H123*I137)</f>
        <v>0</v>
      </c>
    </row>
    <row r="124" spans="1:9" ht="12.75" customHeight="1" x14ac:dyDescent="0.2">
      <c r="A124" s="17"/>
      <c r="B124" s="191" t="s">
        <v>102</v>
      </c>
      <c r="C124" s="192"/>
      <c r="D124" s="192"/>
      <c r="E124" s="192"/>
      <c r="F124" s="192"/>
      <c r="G124" s="193"/>
      <c r="H124" s="115">
        <v>0</v>
      </c>
      <c r="I124" s="33">
        <f>SUM(H124*I137)</f>
        <v>0</v>
      </c>
    </row>
    <row r="125" spans="1:9" ht="14.25" x14ac:dyDescent="0.2">
      <c r="A125" s="280" t="s">
        <v>27</v>
      </c>
      <c r="B125" s="281"/>
      <c r="C125" s="281"/>
      <c r="D125" s="281"/>
      <c r="E125" s="281"/>
      <c r="F125" s="281"/>
      <c r="G125" s="281"/>
      <c r="H125" s="75"/>
      <c r="I125" s="35">
        <f>SUM(I118+I119+I122+I123+I124)</f>
        <v>0</v>
      </c>
    </row>
    <row r="126" spans="1:9" ht="14.25" x14ac:dyDescent="0.2">
      <c r="A126" s="306"/>
      <c r="B126" s="307"/>
      <c r="C126" s="307"/>
      <c r="D126" s="307"/>
      <c r="E126" s="307"/>
      <c r="F126" s="307"/>
      <c r="G126" s="307"/>
      <c r="H126" s="307"/>
      <c r="I126" s="308"/>
    </row>
    <row r="127" spans="1:9" ht="15" x14ac:dyDescent="0.2">
      <c r="A127" s="309"/>
      <c r="B127" s="310"/>
      <c r="C127" s="310"/>
      <c r="D127" s="310"/>
      <c r="E127" s="310"/>
      <c r="F127" s="310"/>
      <c r="G127" s="310"/>
      <c r="H127" s="310"/>
      <c r="I127" s="310"/>
    </row>
    <row r="128" spans="1:9" ht="19.5" customHeight="1" x14ac:dyDescent="0.2">
      <c r="A128" s="311" t="s">
        <v>105</v>
      </c>
      <c r="B128" s="312"/>
      <c r="C128" s="312"/>
      <c r="D128" s="312"/>
      <c r="E128" s="312"/>
      <c r="F128" s="312"/>
      <c r="G128" s="312"/>
      <c r="H128" s="312"/>
      <c r="I128" s="313"/>
    </row>
    <row r="129" spans="1:9" ht="12.75" customHeight="1" x14ac:dyDescent="0.2">
      <c r="A129" s="206" t="s">
        <v>76</v>
      </c>
      <c r="B129" s="207"/>
      <c r="C129" s="207"/>
      <c r="D129" s="207"/>
      <c r="E129" s="207"/>
      <c r="F129" s="207"/>
      <c r="G129" s="207"/>
      <c r="H129" s="208"/>
      <c r="I129" s="123" t="s">
        <v>19</v>
      </c>
    </row>
    <row r="130" spans="1:9" ht="12.75" customHeight="1" x14ac:dyDescent="0.2">
      <c r="A130" s="18" t="s">
        <v>1</v>
      </c>
      <c r="B130" s="191" t="s">
        <v>77</v>
      </c>
      <c r="C130" s="192"/>
      <c r="D130" s="192"/>
      <c r="E130" s="192"/>
      <c r="F130" s="192"/>
      <c r="G130" s="192"/>
      <c r="H130" s="193"/>
      <c r="I130" s="38">
        <f>I30</f>
        <v>0</v>
      </c>
    </row>
    <row r="131" spans="1:9" ht="12.75" customHeight="1" x14ac:dyDescent="0.2">
      <c r="A131" s="18" t="s">
        <v>3</v>
      </c>
      <c r="B131" s="191" t="s">
        <v>51</v>
      </c>
      <c r="C131" s="192"/>
      <c r="D131" s="192"/>
      <c r="E131" s="192"/>
      <c r="F131" s="192"/>
      <c r="G131" s="192"/>
      <c r="H131" s="193"/>
      <c r="I131" s="38">
        <f>I69</f>
        <v>0</v>
      </c>
    </row>
    <row r="132" spans="1:9" ht="12.75" customHeight="1" x14ac:dyDescent="0.2">
      <c r="A132" s="18" t="s">
        <v>5</v>
      </c>
      <c r="B132" s="191" t="s">
        <v>78</v>
      </c>
      <c r="C132" s="192"/>
      <c r="D132" s="192"/>
      <c r="E132" s="192"/>
      <c r="F132" s="192"/>
      <c r="G132" s="192"/>
      <c r="H132" s="193"/>
      <c r="I132" s="38">
        <f>I79</f>
        <v>0</v>
      </c>
    </row>
    <row r="133" spans="1:9" ht="12.75" customHeight="1" x14ac:dyDescent="0.2">
      <c r="A133" s="18" t="s">
        <v>7</v>
      </c>
      <c r="B133" s="191" t="s">
        <v>65</v>
      </c>
      <c r="C133" s="192"/>
      <c r="D133" s="192"/>
      <c r="E133" s="192"/>
      <c r="F133" s="192"/>
      <c r="G133" s="192"/>
      <c r="H133" s="193"/>
      <c r="I133" s="38">
        <f>I101</f>
        <v>0</v>
      </c>
    </row>
    <row r="134" spans="1:9" ht="12.75" customHeight="1" x14ac:dyDescent="0.2">
      <c r="A134" s="18" t="s">
        <v>21</v>
      </c>
      <c r="B134" s="191" t="s">
        <v>79</v>
      </c>
      <c r="C134" s="192"/>
      <c r="D134" s="192"/>
      <c r="E134" s="192"/>
      <c r="F134" s="192"/>
      <c r="G134" s="192"/>
      <c r="H134" s="193"/>
      <c r="I134" s="38">
        <f>I109</f>
        <v>0</v>
      </c>
    </row>
    <row r="135" spans="1:9" ht="12.75" customHeight="1" x14ac:dyDescent="0.25">
      <c r="A135" s="325" t="s">
        <v>80</v>
      </c>
      <c r="B135" s="326"/>
      <c r="C135" s="326"/>
      <c r="D135" s="326"/>
      <c r="E135" s="326"/>
      <c r="F135" s="326"/>
      <c r="G135" s="326"/>
      <c r="H135" s="327"/>
      <c r="I135" s="53">
        <f>SUM(I130:I134)</f>
        <v>0</v>
      </c>
    </row>
    <row r="136" spans="1:9" ht="12.75" customHeight="1" x14ac:dyDescent="0.2">
      <c r="A136" s="18" t="s">
        <v>23</v>
      </c>
      <c r="B136" s="191" t="s">
        <v>81</v>
      </c>
      <c r="C136" s="192"/>
      <c r="D136" s="192"/>
      <c r="E136" s="192"/>
      <c r="F136" s="192"/>
      <c r="G136" s="192"/>
      <c r="H136" s="193"/>
      <c r="I136" s="54">
        <f>I125</f>
        <v>0</v>
      </c>
    </row>
    <row r="137" spans="1:9" ht="12.75" customHeight="1" x14ac:dyDescent="0.2">
      <c r="A137" s="328" t="s">
        <v>82</v>
      </c>
      <c r="B137" s="329"/>
      <c r="C137" s="329"/>
      <c r="D137" s="329"/>
      <c r="E137" s="329"/>
      <c r="F137" s="329"/>
      <c r="G137" s="329"/>
      <c r="H137" s="330"/>
      <c r="I137" s="55">
        <f>SUM(I135+I118+I119)/(1-H120)</f>
        <v>0</v>
      </c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2.75" customHeight="1" x14ac:dyDescent="0.25">
      <c r="A139" s="19"/>
      <c r="B139" s="19"/>
      <c r="C139" s="19"/>
      <c r="D139" s="19"/>
      <c r="E139" s="19"/>
      <c r="F139" s="19"/>
      <c r="G139" s="19"/>
      <c r="H139" s="19"/>
      <c r="I139" s="20"/>
    </row>
    <row r="140" spans="1:9" ht="15.75" customHeight="1" thickBot="1" x14ac:dyDescent="0.25">
      <c r="A140" s="236" t="s">
        <v>106</v>
      </c>
      <c r="B140" s="236"/>
      <c r="C140" s="236"/>
      <c r="D140" s="236"/>
      <c r="E140" s="236"/>
      <c r="F140" s="236"/>
      <c r="G140" s="236"/>
      <c r="H140" s="236"/>
      <c r="I140" s="236"/>
    </row>
    <row r="141" spans="1:9" ht="41.25" customHeight="1" thickBot="1" x14ac:dyDescent="0.25">
      <c r="A141" s="51" t="s">
        <v>107</v>
      </c>
      <c r="B141" s="72" t="s">
        <v>83</v>
      </c>
      <c r="C141" s="131" t="s">
        <v>108</v>
      </c>
      <c r="D141" s="331" t="s">
        <v>109</v>
      </c>
      <c r="E141" s="332"/>
      <c r="F141" s="333"/>
      <c r="G141" s="73" t="s">
        <v>84</v>
      </c>
      <c r="H141" s="226" t="s">
        <v>110</v>
      </c>
      <c r="I141" s="227"/>
    </row>
    <row r="142" spans="1:9" ht="86.25" customHeight="1" thickBot="1" x14ac:dyDescent="0.25">
      <c r="A142" s="52" t="s">
        <v>134</v>
      </c>
      <c r="B142" s="61">
        <f>I137</f>
        <v>0</v>
      </c>
      <c r="C142" s="130">
        <v>1</v>
      </c>
      <c r="D142" s="233">
        <f>SUM(B142*C142)</f>
        <v>0</v>
      </c>
      <c r="E142" s="234"/>
      <c r="F142" s="235"/>
      <c r="G142" s="74">
        <v>1</v>
      </c>
      <c r="H142" s="228">
        <f>SUM(D142*G142)</f>
        <v>0</v>
      </c>
      <c r="I142" s="229"/>
    </row>
    <row r="143" spans="1:9" ht="15.75" thickBot="1" x14ac:dyDescent="0.3">
      <c r="A143" s="22"/>
      <c r="B143" s="23"/>
      <c r="C143" s="24"/>
      <c r="D143" s="23"/>
      <c r="E143" s="25"/>
      <c r="F143" s="26"/>
      <c r="G143" s="21"/>
      <c r="H143" s="21"/>
      <c r="I143" s="27"/>
    </row>
    <row r="144" spans="1:9" ht="15.75" customHeight="1" thickBot="1" x14ac:dyDescent="0.25">
      <c r="A144" s="317" t="s">
        <v>111</v>
      </c>
      <c r="B144" s="318"/>
      <c r="C144" s="318"/>
      <c r="D144" s="318"/>
      <c r="E144" s="318"/>
      <c r="F144" s="319"/>
      <c r="G144" s="56"/>
      <c r="H144" s="56"/>
      <c r="I144" s="56"/>
    </row>
    <row r="145" spans="1:9" ht="15.75" thickBot="1" x14ac:dyDescent="0.3">
      <c r="A145" s="47"/>
      <c r="B145" s="320" t="s">
        <v>112</v>
      </c>
      <c r="C145" s="321"/>
      <c r="D145" s="321"/>
      <c r="E145" s="322"/>
      <c r="F145" s="47" t="s">
        <v>113</v>
      </c>
      <c r="G145" s="21"/>
      <c r="H145" s="21"/>
      <c r="I145" s="27"/>
    </row>
    <row r="146" spans="1:9" ht="45.75" thickBot="1" x14ac:dyDescent="0.3">
      <c r="A146" s="48" t="s">
        <v>1</v>
      </c>
      <c r="B146" s="57" t="s">
        <v>114</v>
      </c>
      <c r="C146" s="58"/>
      <c r="D146" s="323" t="s">
        <v>115</v>
      </c>
      <c r="E146" s="324"/>
      <c r="F146" s="59">
        <f>H142</f>
        <v>0</v>
      </c>
      <c r="G146" s="21"/>
      <c r="H146" s="21"/>
      <c r="I146" s="27"/>
    </row>
    <row r="147" spans="1:9" ht="26.25" customHeight="1" thickBot="1" x14ac:dyDescent="0.3">
      <c r="A147" s="48" t="s">
        <v>3</v>
      </c>
      <c r="B147" s="314" t="s">
        <v>116</v>
      </c>
      <c r="C147" s="315"/>
      <c r="D147" s="316"/>
      <c r="E147" s="60"/>
      <c r="F147" s="59">
        <f>H142</f>
        <v>0</v>
      </c>
      <c r="G147" s="21"/>
      <c r="H147" s="21"/>
      <c r="I147" s="27"/>
    </row>
    <row r="148" spans="1:9" ht="69.75" customHeight="1" thickBot="1" x14ac:dyDescent="0.3">
      <c r="A148" s="48" t="s">
        <v>5</v>
      </c>
      <c r="B148" s="314" t="s">
        <v>117</v>
      </c>
      <c r="C148" s="315"/>
      <c r="D148" s="316"/>
      <c r="E148" s="60"/>
      <c r="F148" s="59">
        <f>F147*12</f>
        <v>0</v>
      </c>
      <c r="G148" s="21"/>
      <c r="H148" s="21"/>
      <c r="I148" s="27"/>
    </row>
  </sheetData>
  <mergeCells count="146">
    <mergeCell ref="B148:D148"/>
    <mergeCell ref="D142:F142"/>
    <mergeCell ref="H142:I142"/>
    <mergeCell ref="A144:F144"/>
    <mergeCell ref="B145:E145"/>
    <mergeCell ref="D146:E146"/>
    <mergeCell ref="B147:D147"/>
    <mergeCell ref="A135:H135"/>
    <mergeCell ref="B136:H136"/>
    <mergeCell ref="A137:H137"/>
    <mergeCell ref="A140:I140"/>
    <mergeCell ref="D141:F141"/>
    <mergeCell ref="H141:I141"/>
    <mergeCell ref="A129:H129"/>
    <mergeCell ref="B130:H130"/>
    <mergeCell ref="B131:H131"/>
    <mergeCell ref="B132:H132"/>
    <mergeCell ref="B133:H133"/>
    <mergeCell ref="B134:H134"/>
    <mergeCell ref="B123:G123"/>
    <mergeCell ref="B124:G124"/>
    <mergeCell ref="A125:G125"/>
    <mergeCell ref="A126:I126"/>
    <mergeCell ref="A127:I127"/>
    <mergeCell ref="A128:I128"/>
    <mergeCell ref="B117:G117"/>
    <mergeCell ref="B118:G118"/>
    <mergeCell ref="B119:G119"/>
    <mergeCell ref="B120:G120"/>
    <mergeCell ref="B121:G121"/>
    <mergeCell ref="B122:G122"/>
    <mergeCell ref="B106:H106"/>
    <mergeCell ref="B107:H107"/>
    <mergeCell ref="B108:H108"/>
    <mergeCell ref="A109:H109"/>
    <mergeCell ref="A110:G115"/>
    <mergeCell ref="A116:I116"/>
    <mergeCell ref="B100:G100"/>
    <mergeCell ref="A101:H101"/>
    <mergeCell ref="A102:I102"/>
    <mergeCell ref="A103:I103"/>
    <mergeCell ref="B104:H104"/>
    <mergeCell ref="B105:H105"/>
    <mergeCell ref="B94:G94"/>
    <mergeCell ref="B95:G95"/>
    <mergeCell ref="A96:H96"/>
    <mergeCell ref="A97:I97"/>
    <mergeCell ref="B98:H98"/>
    <mergeCell ref="B99:G99"/>
    <mergeCell ref="B88:G88"/>
    <mergeCell ref="B89:G89"/>
    <mergeCell ref="B90:G90"/>
    <mergeCell ref="B91:G91"/>
    <mergeCell ref="A92:H92"/>
    <mergeCell ref="B93:H93"/>
    <mergeCell ref="A79:H79"/>
    <mergeCell ref="A80:G83"/>
    <mergeCell ref="A84:I84"/>
    <mergeCell ref="B85:G85"/>
    <mergeCell ref="B86:G86"/>
    <mergeCell ref="B87:G87"/>
    <mergeCell ref="B73:G73"/>
    <mergeCell ref="B74:G74"/>
    <mergeCell ref="B75:G75"/>
    <mergeCell ref="B76:G76"/>
    <mergeCell ref="B77:G77"/>
    <mergeCell ref="B78:G78"/>
    <mergeCell ref="B67:H67"/>
    <mergeCell ref="B68:H68"/>
    <mergeCell ref="A69:H69"/>
    <mergeCell ref="A70:I70"/>
    <mergeCell ref="A71:I71"/>
    <mergeCell ref="B72:G72"/>
    <mergeCell ref="B60:G60"/>
    <mergeCell ref="B62:G62"/>
    <mergeCell ref="B63:H63"/>
    <mergeCell ref="A64:I64"/>
    <mergeCell ref="B65:H65"/>
    <mergeCell ref="B66:H66"/>
    <mergeCell ref="B54:G54"/>
    <mergeCell ref="B55:G55"/>
    <mergeCell ref="B56:G56"/>
    <mergeCell ref="B57:G57"/>
    <mergeCell ref="B58:G58"/>
    <mergeCell ref="B59:G59"/>
    <mergeCell ref="B61:G61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5" max="8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workbookViewId="0">
      <selection activeCell="H18" sqref="H18:I18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22" t="s">
        <v>137</v>
      </c>
      <c r="B1" s="223"/>
      <c r="C1" s="223"/>
      <c r="D1" s="223"/>
      <c r="E1" s="223"/>
      <c r="F1" s="223"/>
      <c r="G1" s="223"/>
      <c r="H1" s="223"/>
      <c r="I1" s="223"/>
    </row>
    <row r="2" spans="1:9" ht="12.75" customHeight="1" x14ac:dyDescent="0.2">
      <c r="A2" s="239" t="s">
        <v>138</v>
      </c>
      <c r="B2" s="239"/>
      <c r="C2" s="239"/>
      <c r="D2" s="239"/>
      <c r="E2" s="239"/>
      <c r="F2" s="239"/>
      <c r="G2" s="239"/>
      <c r="H2" s="239"/>
      <c r="I2" s="239"/>
    </row>
    <row r="3" spans="1:9" ht="12.75" customHeight="1" x14ac:dyDescent="0.2">
      <c r="A3" s="194" t="s">
        <v>135</v>
      </c>
      <c r="B3" s="194"/>
      <c r="C3" s="194"/>
      <c r="D3" s="194"/>
      <c r="E3" s="194"/>
      <c r="F3" s="194"/>
      <c r="G3" s="194"/>
      <c r="H3" s="194"/>
      <c r="I3" s="194"/>
    </row>
    <row r="4" spans="1:9" ht="12.75" customHeight="1" x14ac:dyDescent="0.2">
      <c r="A4" s="194" t="s">
        <v>136</v>
      </c>
      <c r="B4" s="224"/>
      <c r="C4" s="224"/>
      <c r="D4" s="224"/>
      <c r="E4" s="224"/>
      <c r="F4" s="224"/>
      <c r="G4" s="224"/>
      <c r="H4" s="224"/>
      <c r="I4" s="224"/>
    </row>
    <row r="5" spans="1:9" ht="12.75" customHeight="1" x14ac:dyDescent="0.2">
      <c r="A5" s="241"/>
      <c r="B5" s="241"/>
      <c r="C5" s="241"/>
      <c r="D5" s="241"/>
      <c r="E5" s="241"/>
      <c r="F5" s="241"/>
      <c r="G5" s="241"/>
      <c r="H5" s="241"/>
      <c r="I5" s="241"/>
    </row>
    <row r="6" spans="1:9" ht="21" customHeight="1" x14ac:dyDescent="0.2">
      <c r="A6" s="195" t="s">
        <v>0</v>
      </c>
      <c r="B6" s="196"/>
      <c r="C6" s="196"/>
      <c r="D6" s="196"/>
      <c r="E6" s="196"/>
      <c r="F6" s="196"/>
      <c r="G6" s="196"/>
      <c r="H6" s="196"/>
      <c r="I6" s="197"/>
    </row>
    <row r="7" spans="1:9" ht="12.75" customHeight="1" x14ac:dyDescent="0.2">
      <c r="A7" s="3" t="s">
        <v>1</v>
      </c>
      <c r="B7" s="198" t="s">
        <v>2</v>
      </c>
      <c r="C7" s="199"/>
      <c r="D7" s="199"/>
      <c r="E7" s="199"/>
      <c r="F7" s="199"/>
      <c r="G7" s="200"/>
      <c r="H7" s="334"/>
      <c r="I7" s="335"/>
    </row>
    <row r="8" spans="1:9" ht="12.75" customHeight="1" x14ac:dyDescent="0.2">
      <c r="A8" s="4" t="s">
        <v>3</v>
      </c>
      <c r="B8" s="191" t="s">
        <v>4</v>
      </c>
      <c r="C8" s="192"/>
      <c r="D8" s="192"/>
      <c r="E8" s="192"/>
      <c r="F8" s="192"/>
      <c r="G8" s="193"/>
      <c r="H8" s="201" t="s">
        <v>88</v>
      </c>
      <c r="I8" s="202"/>
    </row>
    <row r="9" spans="1:9" ht="12.75" customHeight="1" x14ac:dyDescent="0.2">
      <c r="A9" s="4" t="s">
        <v>5</v>
      </c>
      <c r="B9" s="191" t="s">
        <v>6</v>
      </c>
      <c r="C9" s="192"/>
      <c r="D9" s="192"/>
      <c r="E9" s="192"/>
      <c r="F9" s="192"/>
      <c r="G9" s="193"/>
      <c r="H9" s="237" t="s">
        <v>190</v>
      </c>
      <c r="I9" s="238"/>
    </row>
    <row r="10" spans="1:9" ht="12.75" customHeight="1" x14ac:dyDescent="0.2">
      <c r="A10" s="4" t="s">
        <v>7</v>
      </c>
      <c r="B10" s="191" t="s">
        <v>8</v>
      </c>
      <c r="C10" s="192"/>
      <c r="D10" s="192"/>
      <c r="E10" s="192"/>
      <c r="F10" s="192"/>
      <c r="G10" s="193"/>
      <c r="H10" s="201">
        <v>12</v>
      </c>
      <c r="I10" s="202"/>
    </row>
    <row r="11" spans="1:9" ht="12.75" customHeight="1" x14ac:dyDescent="0.2">
      <c r="A11" s="191" t="s">
        <v>9</v>
      </c>
      <c r="B11" s="192"/>
      <c r="C11" s="192"/>
      <c r="D11" s="192"/>
      <c r="E11" s="192"/>
      <c r="F11" s="192"/>
      <c r="G11" s="192"/>
      <c r="H11" s="192"/>
      <c r="I11" s="193"/>
    </row>
    <row r="12" spans="1:9" ht="14.25" x14ac:dyDescent="0.2">
      <c r="A12" s="188"/>
      <c r="B12" s="189"/>
      <c r="C12" s="189"/>
      <c r="D12" s="189"/>
      <c r="E12" s="189"/>
      <c r="F12" s="189"/>
      <c r="G12" s="189"/>
      <c r="H12" s="189"/>
      <c r="I12" s="190"/>
    </row>
    <row r="13" spans="1:9" ht="21.75" customHeight="1" x14ac:dyDescent="0.2">
      <c r="A13" s="203" t="s">
        <v>94</v>
      </c>
      <c r="B13" s="204"/>
      <c r="C13" s="204"/>
      <c r="D13" s="204"/>
      <c r="E13" s="204"/>
      <c r="F13" s="204"/>
      <c r="G13" s="204"/>
      <c r="H13" s="204"/>
      <c r="I13" s="205"/>
    </row>
    <row r="14" spans="1:9" ht="12.75" customHeight="1" x14ac:dyDescent="0.2">
      <c r="A14" s="206" t="s">
        <v>10</v>
      </c>
      <c r="B14" s="207"/>
      <c r="C14" s="207"/>
      <c r="D14" s="207"/>
      <c r="E14" s="207"/>
      <c r="F14" s="207"/>
      <c r="G14" s="207"/>
      <c r="H14" s="207"/>
      <c r="I14" s="208"/>
    </row>
    <row r="15" spans="1:9" ht="27" customHeight="1" x14ac:dyDescent="0.2">
      <c r="A15" s="4">
        <v>1</v>
      </c>
      <c r="B15" s="191" t="s">
        <v>11</v>
      </c>
      <c r="C15" s="192"/>
      <c r="D15" s="192"/>
      <c r="E15" s="192"/>
      <c r="F15" s="192"/>
      <c r="G15" s="193"/>
      <c r="H15" s="213" t="s">
        <v>201</v>
      </c>
      <c r="I15" s="214"/>
    </row>
    <row r="16" spans="1:9" ht="12.75" customHeight="1" x14ac:dyDescent="0.2">
      <c r="A16" s="4">
        <v>2</v>
      </c>
      <c r="B16" s="191" t="s">
        <v>12</v>
      </c>
      <c r="C16" s="192"/>
      <c r="D16" s="192"/>
      <c r="E16" s="192"/>
      <c r="F16" s="192"/>
      <c r="G16" s="193"/>
      <c r="H16" s="220" t="s">
        <v>200</v>
      </c>
      <c r="I16" s="221"/>
    </row>
    <row r="17" spans="1:9" ht="12.75" customHeight="1" x14ac:dyDescent="0.2">
      <c r="A17" s="4">
        <v>3</v>
      </c>
      <c r="B17" s="191" t="s">
        <v>13</v>
      </c>
      <c r="C17" s="192"/>
      <c r="D17" s="192"/>
      <c r="E17" s="192"/>
      <c r="F17" s="192"/>
      <c r="G17" s="193"/>
      <c r="H17" s="183">
        <v>0</v>
      </c>
      <c r="I17" s="184"/>
    </row>
    <row r="18" spans="1:9" ht="15" customHeight="1" x14ac:dyDescent="0.2">
      <c r="A18" s="4">
        <v>4</v>
      </c>
      <c r="B18" s="191" t="s">
        <v>14</v>
      </c>
      <c r="C18" s="192"/>
      <c r="D18" s="192"/>
      <c r="E18" s="192"/>
      <c r="F18" s="192"/>
      <c r="G18" s="193"/>
      <c r="H18" s="340" t="s">
        <v>194</v>
      </c>
      <c r="I18" s="341"/>
    </row>
    <row r="19" spans="1:9" ht="12.75" customHeight="1" x14ac:dyDescent="0.25">
      <c r="A19" s="5">
        <v>5</v>
      </c>
      <c r="B19" s="191" t="s">
        <v>15</v>
      </c>
      <c r="C19" s="192"/>
      <c r="D19" s="192"/>
      <c r="E19" s="192"/>
      <c r="F19" s="192"/>
      <c r="G19" s="193"/>
      <c r="H19" s="249" t="s">
        <v>193</v>
      </c>
      <c r="I19" s="250"/>
    </row>
    <row r="20" spans="1:9" ht="15" x14ac:dyDescent="0.2">
      <c r="A20" s="217"/>
      <c r="B20" s="218"/>
      <c r="C20" s="218"/>
      <c r="D20" s="218"/>
      <c r="E20" s="218"/>
      <c r="F20" s="218"/>
      <c r="G20" s="218"/>
      <c r="H20" s="218"/>
      <c r="I20" s="219"/>
    </row>
    <row r="21" spans="1:9" ht="23.25" customHeight="1" x14ac:dyDescent="0.2">
      <c r="A21" s="203" t="s">
        <v>16</v>
      </c>
      <c r="B21" s="204"/>
      <c r="C21" s="204"/>
      <c r="D21" s="204"/>
      <c r="E21" s="204"/>
      <c r="F21" s="204"/>
      <c r="G21" s="204"/>
      <c r="H21" s="204"/>
      <c r="I21" s="205"/>
    </row>
    <row r="22" spans="1:9" ht="12.75" customHeight="1" x14ac:dyDescent="0.2">
      <c r="A22" s="117">
        <v>1</v>
      </c>
      <c r="B22" s="206" t="s">
        <v>17</v>
      </c>
      <c r="C22" s="207"/>
      <c r="D22" s="207"/>
      <c r="E22" s="207"/>
      <c r="F22" s="207"/>
      <c r="G22" s="208"/>
      <c r="H22" s="117" t="s">
        <v>18</v>
      </c>
      <c r="I22" s="118" t="s">
        <v>19</v>
      </c>
    </row>
    <row r="23" spans="1:9" ht="12.75" customHeight="1" x14ac:dyDescent="0.2">
      <c r="A23" s="4" t="s">
        <v>1</v>
      </c>
      <c r="B23" s="191" t="s">
        <v>199</v>
      </c>
      <c r="C23" s="192"/>
      <c r="D23" s="192"/>
      <c r="E23" s="192"/>
      <c r="F23" s="192"/>
      <c r="G23" s="192"/>
      <c r="H23" s="193"/>
      <c r="I23" s="33">
        <f>H17</f>
        <v>0</v>
      </c>
    </row>
    <row r="24" spans="1:9" ht="12.75" customHeight="1" x14ac:dyDescent="0.2">
      <c r="A24" s="4" t="s">
        <v>3</v>
      </c>
      <c r="B24" s="242" t="s">
        <v>90</v>
      </c>
      <c r="C24" s="243"/>
      <c r="D24" s="243"/>
      <c r="E24" s="243"/>
      <c r="F24" s="243"/>
      <c r="G24" s="24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5" t="s">
        <v>91</v>
      </c>
      <c r="C25" s="246"/>
      <c r="D25" s="246"/>
      <c r="E25" s="246"/>
      <c r="F25" s="246"/>
      <c r="G25" s="247"/>
    </row>
    <row r="26" spans="1:9" ht="12.75" customHeight="1" x14ac:dyDescent="0.2">
      <c r="A26" s="4" t="s">
        <v>7</v>
      </c>
      <c r="B26" s="248" t="s">
        <v>20</v>
      </c>
      <c r="C26" s="248"/>
      <c r="D26" s="248"/>
      <c r="E26" s="248"/>
      <c r="F26" s="248"/>
      <c r="G26" s="248"/>
      <c r="H26" s="4"/>
      <c r="I26" s="33"/>
    </row>
    <row r="27" spans="1:9" ht="12.75" customHeight="1" x14ac:dyDescent="0.2">
      <c r="A27" s="4" t="s">
        <v>21</v>
      </c>
      <c r="B27" s="248" t="s">
        <v>22</v>
      </c>
      <c r="C27" s="248"/>
      <c r="D27" s="248"/>
      <c r="E27" s="248"/>
      <c r="F27" s="248"/>
      <c r="G27" s="248"/>
      <c r="H27" s="7"/>
      <c r="I27" s="33"/>
    </row>
    <row r="28" spans="1:9" ht="12.75" customHeight="1" x14ac:dyDescent="0.2">
      <c r="A28" s="4" t="s">
        <v>23</v>
      </c>
      <c r="B28" s="248" t="s">
        <v>24</v>
      </c>
      <c r="C28" s="248"/>
      <c r="D28" s="248"/>
      <c r="E28" s="248"/>
      <c r="F28" s="248"/>
      <c r="G28" s="248"/>
      <c r="H28" s="7"/>
      <c r="I28" s="33"/>
    </row>
    <row r="29" spans="1:9" ht="12.75" customHeight="1" x14ac:dyDescent="0.25">
      <c r="A29" s="8" t="s">
        <v>25</v>
      </c>
      <c r="B29" s="248" t="s">
        <v>26</v>
      </c>
      <c r="C29" s="248"/>
      <c r="D29" s="248"/>
      <c r="E29" s="248"/>
      <c r="F29" s="248"/>
      <c r="G29" s="248"/>
      <c r="H29" s="7"/>
      <c r="I29" s="33"/>
    </row>
    <row r="30" spans="1:9" ht="12.75" customHeight="1" x14ac:dyDescent="0.2">
      <c r="A30" s="209" t="s">
        <v>27</v>
      </c>
      <c r="B30" s="210"/>
      <c r="C30" s="210"/>
      <c r="D30" s="210"/>
      <c r="E30" s="210"/>
      <c r="F30" s="210"/>
      <c r="G30" s="210"/>
      <c r="H30" s="211"/>
      <c r="I30" s="32">
        <f>SUM(I23:I29)</f>
        <v>0</v>
      </c>
    </row>
    <row r="31" spans="1:9" ht="14.25" x14ac:dyDescent="0.2">
      <c r="A31" s="188"/>
      <c r="B31" s="189"/>
      <c r="C31" s="189"/>
      <c r="D31" s="189"/>
      <c r="E31" s="189"/>
      <c r="F31" s="189"/>
      <c r="G31" s="189"/>
      <c r="H31" s="189"/>
      <c r="I31" s="190"/>
    </row>
    <row r="32" spans="1:9" ht="23.25" customHeight="1" x14ac:dyDescent="0.2">
      <c r="A32" s="266" t="s">
        <v>28</v>
      </c>
      <c r="B32" s="267"/>
      <c r="C32" s="267"/>
      <c r="D32" s="267"/>
      <c r="E32" s="267"/>
      <c r="F32" s="267"/>
      <c r="G32" s="267"/>
      <c r="H32" s="267"/>
      <c r="I32" s="268"/>
    </row>
    <row r="33" spans="1:9" ht="18" customHeight="1" x14ac:dyDescent="0.2">
      <c r="A33" s="119" t="s">
        <v>29</v>
      </c>
      <c r="B33" s="195" t="s">
        <v>30</v>
      </c>
      <c r="C33" s="196"/>
      <c r="D33" s="196"/>
      <c r="E33" s="196"/>
      <c r="F33" s="196"/>
      <c r="G33" s="196"/>
      <c r="H33" s="120" t="s">
        <v>103</v>
      </c>
      <c r="I33" s="121" t="s">
        <v>19</v>
      </c>
    </row>
    <row r="34" spans="1:9" ht="30" customHeight="1" x14ac:dyDescent="0.2">
      <c r="A34" s="9" t="s">
        <v>1</v>
      </c>
      <c r="B34" s="191" t="s">
        <v>92</v>
      </c>
      <c r="C34" s="192"/>
      <c r="D34" s="192"/>
      <c r="E34" s="192"/>
      <c r="F34" s="192"/>
      <c r="G34" s="193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191" t="s">
        <v>93</v>
      </c>
      <c r="C35" s="192"/>
      <c r="D35" s="192"/>
      <c r="E35" s="192"/>
      <c r="F35" s="192"/>
      <c r="G35" s="193"/>
      <c r="H35" s="34">
        <v>0.121</v>
      </c>
      <c r="I35" s="33">
        <f>TRUNC(I30*H35,2)</f>
        <v>0</v>
      </c>
    </row>
    <row r="36" spans="1:9" ht="14.25" x14ac:dyDescent="0.2">
      <c r="A36" s="251" t="s">
        <v>27</v>
      </c>
      <c r="B36" s="252"/>
      <c r="C36" s="252"/>
      <c r="D36" s="252"/>
      <c r="E36" s="252"/>
      <c r="F36" s="252"/>
      <c r="G36" s="253"/>
      <c r="H36" s="31">
        <f>SUM(H34:H35)</f>
        <v>0.20430000000000001</v>
      </c>
      <c r="I36" s="35">
        <f>SUM(I34:I35)</f>
        <v>0</v>
      </c>
    </row>
    <row r="37" spans="1:9" ht="14.25" x14ac:dyDescent="0.2">
      <c r="A37" s="254" t="s">
        <v>123</v>
      </c>
      <c r="B37" s="255"/>
      <c r="C37" s="255"/>
      <c r="D37" s="255"/>
      <c r="E37" s="255"/>
      <c r="F37" s="255"/>
      <c r="G37" s="256"/>
      <c r="H37" s="63" t="s">
        <v>124</v>
      </c>
      <c r="I37" s="64">
        <f>I30</f>
        <v>0</v>
      </c>
    </row>
    <row r="38" spans="1:9" ht="14.25" x14ac:dyDescent="0.2">
      <c r="A38" s="257"/>
      <c r="B38" s="258"/>
      <c r="C38" s="258"/>
      <c r="D38" s="258"/>
      <c r="E38" s="258"/>
      <c r="F38" s="258"/>
      <c r="G38" s="259"/>
      <c r="H38" s="63" t="s">
        <v>125</v>
      </c>
      <c r="I38" s="64">
        <f>I36</f>
        <v>0</v>
      </c>
    </row>
    <row r="39" spans="1:9" ht="14.25" x14ac:dyDescent="0.2">
      <c r="A39" s="260"/>
      <c r="B39" s="261"/>
      <c r="C39" s="261"/>
      <c r="D39" s="261"/>
      <c r="E39" s="261"/>
      <c r="F39" s="261"/>
      <c r="G39" s="262"/>
      <c r="H39" s="63" t="s">
        <v>27</v>
      </c>
      <c r="I39" s="64">
        <f>SUM(I37:I38)</f>
        <v>0</v>
      </c>
    </row>
    <row r="40" spans="1:9" ht="33" customHeight="1" x14ac:dyDescent="0.2">
      <c r="A40" s="263" t="s">
        <v>126</v>
      </c>
      <c r="B40" s="264"/>
      <c r="C40" s="264"/>
      <c r="D40" s="264"/>
      <c r="E40" s="264"/>
      <c r="F40" s="264"/>
      <c r="G40" s="264"/>
      <c r="H40" s="264"/>
      <c r="I40" s="265"/>
    </row>
    <row r="41" spans="1:9" ht="19.5" customHeight="1" x14ac:dyDescent="0.2">
      <c r="A41" s="122" t="s">
        <v>32</v>
      </c>
      <c r="B41" s="206" t="s">
        <v>33</v>
      </c>
      <c r="C41" s="207"/>
      <c r="D41" s="207"/>
      <c r="E41" s="207"/>
      <c r="F41" s="207"/>
      <c r="G41" s="208"/>
      <c r="H41" s="120" t="s">
        <v>103</v>
      </c>
      <c r="I41" s="123" t="s">
        <v>19</v>
      </c>
    </row>
    <row r="42" spans="1:9" ht="12.75" customHeight="1" x14ac:dyDescent="0.2">
      <c r="A42" s="10" t="s">
        <v>1</v>
      </c>
      <c r="B42" s="191" t="s">
        <v>34</v>
      </c>
      <c r="C42" s="192"/>
      <c r="D42" s="192"/>
      <c r="E42" s="192"/>
      <c r="F42" s="192"/>
      <c r="G42" s="193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191" t="s">
        <v>35</v>
      </c>
      <c r="C43" s="192"/>
      <c r="D43" s="192"/>
      <c r="E43" s="192"/>
      <c r="F43" s="192"/>
      <c r="G43" s="193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191" t="s">
        <v>122</v>
      </c>
      <c r="C44" s="192"/>
      <c r="D44" s="192"/>
      <c r="E44" s="192"/>
      <c r="F44" s="192"/>
      <c r="G44" s="193"/>
      <c r="H44" s="137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191" t="s">
        <v>36</v>
      </c>
      <c r="C45" s="192"/>
      <c r="D45" s="192"/>
      <c r="E45" s="192"/>
      <c r="F45" s="192"/>
      <c r="G45" s="193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191" t="s">
        <v>37</v>
      </c>
      <c r="C46" s="192"/>
      <c r="D46" s="192"/>
      <c r="E46" s="192"/>
      <c r="F46" s="192"/>
      <c r="G46" s="193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191" t="s">
        <v>38</v>
      </c>
      <c r="C47" s="192"/>
      <c r="D47" s="192"/>
      <c r="E47" s="192"/>
      <c r="F47" s="192"/>
      <c r="G47" s="193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191" t="s">
        <v>39</v>
      </c>
      <c r="C48" s="192"/>
      <c r="D48" s="192"/>
      <c r="E48" s="192"/>
      <c r="F48" s="192"/>
      <c r="G48" s="193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191" t="s">
        <v>41</v>
      </c>
      <c r="C49" s="192"/>
      <c r="D49" s="192"/>
      <c r="E49" s="192"/>
      <c r="F49" s="192"/>
      <c r="G49" s="193"/>
      <c r="H49" s="136">
        <v>0.08</v>
      </c>
      <c r="I49" s="33">
        <f>SUM(I39*H49)</f>
        <v>0</v>
      </c>
    </row>
    <row r="50" spans="1:9" ht="18.75" customHeight="1" x14ac:dyDescent="0.2">
      <c r="A50" s="269" t="s">
        <v>31</v>
      </c>
      <c r="B50" s="270"/>
      <c r="C50" s="270"/>
      <c r="D50" s="270"/>
      <c r="E50" s="270"/>
      <c r="F50" s="270"/>
      <c r="G50" s="271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2" t="s">
        <v>127</v>
      </c>
      <c r="B51" s="273"/>
      <c r="C51" s="273"/>
      <c r="D51" s="273"/>
      <c r="E51" s="273"/>
      <c r="F51" s="273"/>
      <c r="G51" s="273"/>
      <c r="H51" s="273"/>
      <c r="I51" s="273"/>
    </row>
    <row r="52" spans="1:9" ht="17.25" customHeight="1" x14ac:dyDescent="0.2">
      <c r="A52" s="124" t="s">
        <v>42</v>
      </c>
      <c r="B52" s="274" t="s">
        <v>43</v>
      </c>
      <c r="C52" s="275"/>
      <c r="D52" s="275"/>
      <c r="E52" s="275"/>
      <c r="F52" s="275"/>
      <c r="G52" s="275"/>
      <c r="H52" s="276"/>
      <c r="I52" s="125" t="s">
        <v>19</v>
      </c>
    </row>
    <row r="53" spans="1:9" ht="15" x14ac:dyDescent="0.2">
      <c r="A53" s="9" t="s">
        <v>1</v>
      </c>
      <c r="B53" s="277" t="s">
        <v>44</v>
      </c>
      <c r="C53" s="278"/>
      <c r="D53" s="278"/>
      <c r="E53" s="278"/>
      <c r="F53" s="278"/>
      <c r="G53" s="278"/>
      <c r="H53" s="279"/>
      <c r="I53" s="38">
        <f>SUM(H54*H55)-(I23*H56)</f>
        <v>0</v>
      </c>
    </row>
    <row r="54" spans="1:9" ht="24.75" customHeight="1" x14ac:dyDescent="0.2">
      <c r="A54" s="9"/>
      <c r="B54" s="286" t="s">
        <v>45</v>
      </c>
      <c r="C54" s="287"/>
      <c r="D54" s="287"/>
      <c r="E54" s="287"/>
      <c r="F54" s="287"/>
      <c r="G54" s="288"/>
      <c r="H54" s="132">
        <v>0</v>
      </c>
      <c r="I54" s="33" t="s">
        <v>46</v>
      </c>
    </row>
    <row r="55" spans="1:9" ht="12.75" customHeight="1" x14ac:dyDescent="0.2">
      <c r="A55" s="12"/>
      <c r="B55" s="286" t="s">
        <v>119</v>
      </c>
      <c r="C55" s="287"/>
      <c r="D55" s="287"/>
      <c r="E55" s="287"/>
      <c r="F55" s="287"/>
      <c r="G55" s="288"/>
      <c r="H55" s="133">
        <v>0</v>
      </c>
      <c r="I55" s="39" t="s">
        <v>46</v>
      </c>
    </row>
    <row r="56" spans="1:9" ht="12.75" customHeight="1" x14ac:dyDescent="0.2">
      <c r="A56" s="9"/>
      <c r="B56" s="286" t="s">
        <v>47</v>
      </c>
      <c r="C56" s="287"/>
      <c r="D56" s="287"/>
      <c r="E56" s="287"/>
      <c r="F56" s="287"/>
      <c r="G56" s="288"/>
      <c r="H56" s="134">
        <v>0</v>
      </c>
      <c r="I56" s="33"/>
    </row>
    <row r="57" spans="1:9" ht="15" customHeight="1" x14ac:dyDescent="0.2">
      <c r="A57" s="9" t="s">
        <v>3</v>
      </c>
      <c r="B57" s="239" t="s">
        <v>48</v>
      </c>
      <c r="C57" s="239"/>
      <c r="D57" s="239"/>
      <c r="E57" s="239"/>
      <c r="F57" s="239"/>
      <c r="G57" s="239"/>
      <c r="H57" s="37"/>
      <c r="I57" s="138">
        <v>0</v>
      </c>
    </row>
    <row r="58" spans="1:9" ht="17.25" customHeight="1" x14ac:dyDescent="0.2">
      <c r="A58" s="9" t="s">
        <v>5</v>
      </c>
      <c r="B58" s="239" t="s">
        <v>49</v>
      </c>
      <c r="C58" s="239"/>
      <c r="D58" s="239"/>
      <c r="E58" s="239"/>
      <c r="F58" s="239"/>
      <c r="G58" s="239"/>
      <c r="H58" s="13"/>
      <c r="I58" s="138">
        <v>0</v>
      </c>
    </row>
    <row r="59" spans="1:9" ht="28.5" customHeight="1" x14ac:dyDescent="0.2">
      <c r="A59" s="9" t="s">
        <v>7</v>
      </c>
      <c r="B59" s="239" t="s">
        <v>86</v>
      </c>
      <c r="C59" s="239"/>
      <c r="D59" s="239"/>
      <c r="E59" s="239"/>
      <c r="F59" s="239"/>
      <c r="G59" s="239"/>
      <c r="H59" s="13"/>
      <c r="I59" s="139">
        <v>0</v>
      </c>
    </row>
    <row r="60" spans="1:9" ht="22.5" customHeight="1" x14ac:dyDescent="0.2">
      <c r="A60" s="9" t="s">
        <v>21</v>
      </c>
      <c r="B60" s="339" t="s">
        <v>118</v>
      </c>
      <c r="C60" s="339"/>
      <c r="D60" s="339"/>
      <c r="E60" s="339"/>
      <c r="F60" s="339"/>
      <c r="G60" s="339"/>
      <c r="H60" s="13"/>
      <c r="I60" s="139">
        <v>0</v>
      </c>
    </row>
    <row r="61" spans="1:9" ht="22.5" customHeight="1" x14ac:dyDescent="0.2">
      <c r="A61" s="9" t="s">
        <v>23</v>
      </c>
      <c r="B61" s="239" t="s">
        <v>87</v>
      </c>
      <c r="C61" s="239"/>
      <c r="D61" s="239"/>
      <c r="E61" s="239"/>
      <c r="F61" s="239"/>
      <c r="G61" s="239"/>
      <c r="H61" s="13"/>
      <c r="I61" s="139">
        <v>0</v>
      </c>
    </row>
    <row r="62" spans="1:9" ht="19.5" customHeight="1" x14ac:dyDescent="0.2">
      <c r="A62" s="14"/>
      <c r="B62" s="280" t="s">
        <v>31</v>
      </c>
      <c r="C62" s="281"/>
      <c r="D62" s="281"/>
      <c r="E62" s="281"/>
      <c r="F62" s="281"/>
      <c r="G62" s="281"/>
      <c r="H62" s="282"/>
      <c r="I62" s="35">
        <f>SUM(I53:I61)</f>
        <v>0</v>
      </c>
    </row>
    <row r="63" spans="1:9" ht="30.75" customHeight="1" x14ac:dyDescent="0.2">
      <c r="A63" s="266" t="s">
        <v>50</v>
      </c>
      <c r="B63" s="267"/>
      <c r="C63" s="267"/>
      <c r="D63" s="267"/>
      <c r="E63" s="267"/>
      <c r="F63" s="267"/>
      <c r="G63" s="267"/>
      <c r="H63" s="267"/>
      <c r="I63" s="268"/>
    </row>
    <row r="64" spans="1:9" ht="20.25" customHeight="1" x14ac:dyDescent="0.2">
      <c r="A64" s="126">
        <v>2</v>
      </c>
      <c r="B64" s="283" t="s">
        <v>51</v>
      </c>
      <c r="C64" s="284"/>
      <c r="D64" s="284"/>
      <c r="E64" s="284"/>
      <c r="F64" s="284"/>
      <c r="G64" s="284"/>
      <c r="H64" s="285"/>
      <c r="I64" s="127" t="s">
        <v>19</v>
      </c>
    </row>
    <row r="65" spans="1:9" ht="12.75" customHeight="1" x14ac:dyDescent="0.2">
      <c r="A65" s="9" t="s">
        <v>29</v>
      </c>
      <c r="B65" s="191" t="s">
        <v>30</v>
      </c>
      <c r="C65" s="192"/>
      <c r="D65" s="192"/>
      <c r="E65" s="192"/>
      <c r="F65" s="192"/>
      <c r="G65" s="192"/>
      <c r="H65" s="193"/>
      <c r="I65" s="33">
        <f>I36</f>
        <v>0</v>
      </c>
    </row>
    <row r="66" spans="1:9" ht="12.75" customHeight="1" x14ac:dyDescent="0.2">
      <c r="A66" s="9" t="s">
        <v>32</v>
      </c>
      <c r="B66" s="191" t="s">
        <v>33</v>
      </c>
      <c r="C66" s="192"/>
      <c r="D66" s="192"/>
      <c r="E66" s="192"/>
      <c r="F66" s="192"/>
      <c r="G66" s="192"/>
      <c r="H66" s="193"/>
      <c r="I66" s="33">
        <f>I50</f>
        <v>0</v>
      </c>
    </row>
    <row r="67" spans="1:9" ht="12.75" customHeight="1" x14ac:dyDescent="0.2">
      <c r="A67" s="9" t="s">
        <v>42</v>
      </c>
      <c r="B67" s="191" t="s">
        <v>43</v>
      </c>
      <c r="C67" s="192"/>
      <c r="D67" s="192"/>
      <c r="E67" s="192"/>
      <c r="F67" s="192"/>
      <c r="G67" s="192"/>
      <c r="H67" s="193"/>
      <c r="I67" s="33">
        <f>I62</f>
        <v>0</v>
      </c>
    </row>
    <row r="68" spans="1:9" ht="14.25" x14ac:dyDescent="0.2">
      <c r="A68" s="280" t="s">
        <v>27</v>
      </c>
      <c r="B68" s="281"/>
      <c r="C68" s="281"/>
      <c r="D68" s="281"/>
      <c r="E68" s="281"/>
      <c r="F68" s="281"/>
      <c r="G68" s="281"/>
      <c r="H68" s="282"/>
      <c r="I68" s="35">
        <f>SUM(I65:I67)</f>
        <v>0</v>
      </c>
    </row>
    <row r="69" spans="1:9" ht="14.25" x14ac:dyDescent="0.2">
      <c r="A69" s="188"/>
      <c r="B69" s="189"/>
      <c r="C69" s="189"/>
      <c r="D69" s="189"/>
      <c r="E69" s="189"/>
      <c r="F69" s="189"/>
      <c r="G69" s="189"/>
      <c r="H69" s="189"/>
      <c r="I69" s="190"/>
    </row>
    <row r="70" spans="1:9" ht="26.25" customHeight="1" x14ac:dyDescent="0.2">
      <c r="A70" s="266" t="s">
        <v>52</v>
      </c>
      <c r="B70" s="267"/>
      <c r="C70" s="267"/>
      <c r="D70" s="267"/>
      <c r="E70" s="267"/>
      <c r="F70" s="267"/>
      <c r="G70" s="267"/>
      <c r="H70" s="267"/>
      <c r="I70" s="268"/>
    </row>
    <row r="71" spans="1:9" ht="26.25" customHeight="1" x14ac:dyDescent="0.2">
      <c r="A71" s="117">
        <v>3</v>
      </c>
      <c r="B71" s="206" t="s">
        <v>104</v>
      </c>
      <c r="C71" s="207"/>
      <c r="D71" s="207"/>
      <c r="E71" s="207"/>
      <c r="F71" s="207"/>
      <c r="G71" s="208"/>
      <c r="H71" s="117" t="s">
        <v>103</v>
      </c>
      <c r="I71" s="118" t="s">
        <v>19</v>
      </c>
    </row>
    <row r="72" spans="1:9" ht="39" customHeight="1" x14ac:dyDescent="0.2">
      <c r="A72" s="9" t="s">
        <v>1</v>
      </c>
      <c r="B72" s="248" t="s">
        <v>95</v>
      </c>
      <c r="C72" s="248"/>
      <c r="D72" s="248"/>
      <c r="E72" s="248"/>
      <c r="F72" s="248"/>
      <c r="G72" s="248"/>
      <c r="H72" s="29">
        <f>(1/12)*0.05</f>
        <v>4.1999999999999997E-3</v>
      </c>
      <c r="I72" s="40">
        <f>SUM(H72*I30)</f>
        <v>0</v>
      </c>
    </row>
    <row r="73" spans="1:9" ht="15" x14ac:dyDescent="0.2">
      <c r="A73" s="9" t="s">
        <v>3</v>
      </c>
      <c r="B73" s="289" t="s">
        <v>53</v>
      </c>
      <c r="C73" s="289"/>
      <c r="D73" s="289"/>
      <c r="E73" s="289"/>
      <c r="F73" s="289"/>
      <c r="G73" s="289"/>
      <c r="H73" s="6">
        <v>0.08</v>
      </c>
      <c r="I73" s="33">
        <f>TRUNC(+I72*H73,2)</f>
        <v>0</v>
      </c>
    </row>
    <row r="74" spans="1:9" ht="12.75" customHeight="1" x14ac:dyDescent="0.2">
      <c r="A74" s="15" t="s">
        <v>5</v>
      </c>
      <c r="B74" s="248" t="s">
        <v>54</v>
      </c>
      <c r="C74" s="248"/>
      <c r="D74" s="248"/>
      <c r="E74" s="248"/>
      <c r="F74" s="248"/>
      <c r="G74" s="248"/>
      <c r="H74" s="29">
        <f>0.08*0.5*0.05</f>
        <v>2E-3</v>
      </c>
      <c r="I74" s="41">
        <f>TRUNC(H74*I30,2)</f>
        <v>0</v>
      </c>
    </row>
    <row r="75" spans="1:9" ht="17.25" customHeight="1" x14ac:dyDescent="0.2">
      <c r="A75" s="15" t="s">
        <v>7</v>
      </c>
      <c r="B75" s="248" t="s">
        <v>96</v>
      </c>
      <c r="C75" s="248"/>
      <c r="D75" s="248"/>
      <c r="E75" s="248"/>
      <c r="F75" s="248"/>
      <c r="G75" s="248"/>
      <c r="H75" s="29">
        <f>((7/30)/12)*1</f>
        <v>1.9400000000000001E-2</v>
      </c>
      <c r="I75" s="41">
        <f>TRUNC(H75*I30,2)</f>
        <v>0</v>
      </c>
    </row>
    <row r="76" spans="1:9" ht="15" x14ac:dyDescent="0.2">
      <c r="A76" s="9" t="s">
        <v>21</v>
      </c>
      <c r="B76" s="289" t="s">
        <v>55</v>
      </c>
      <c r="C76" s="289"/>
      <c r="D76" s="289"/>
      <c r="E76" s="289"/>
      <c r="F76" s="289"/>
      <c r="G76" s="289"/>
      <c r="H76" s="6">
        <f>H50</f>
        <v>0.33800000000000002</v>
      </c>
      <c r="I76" s="33">
        <f>TRUNC(I75*H50,2)</f>
        <v>0</v>
      </c>
    </row>
    <row r="77" spans="1:9" ht="12.75" customHeight="1" x14ac:dyDescent="0.2">
      <c r="A77" s="15" t="s">
        <v>23</v>
      </c>
      <c r="B77" s="248" t="s">
        <v>56</v>
      </c>
      <c r="C77" s="248"/>
      <c r="D77" s="248"/>
      <c r="E77" s="248"/>
      <c r="F77" s="248"/>
      <c r="G77" s="248"/>
      <c r="H77" s="29">
        <f>(0.08*0.5)*0.95</f>
        <v>3.7999999999999999E-2</v>
      </c>
      <c r="I77" s="41">
        <f>TRUNC(H77*I30,2)</f>
        <v>0</v>
      </c>
    </row>
    <row r="78" spans="1:9" ht="14.25" x14ac:dyDescent="0.2">
      <c r="A78" s="280" t="s">
        <v>27</v>
      </c>
      <c r="B78" s="281"/>
      <c r="C78" s="281"/>
      <c r="D78" s="281"/>
      <c r="E78" s="281"/>
      <c r="F78" s="281"/>
      <c r="G78" s="281"/>
      <c r="H78" s="282"/>
      <c r="I78" s="35">
        <f>SUM(I72:I77)</f>
        <v>0</v>
      </c>
    </row>
    <row r="79" spans="1:9" ht="14.25" x14ac:dyDescent="0.2">
      <c r="A79" s="293" t="s">
        <v>128</v>
      </c>
      <c r="B79" s="293"/>
      <c r="C79" s="293"/>
      <c r="D79" s="293"/>
      <c r="E79" s="293"/>
      <c r="F79" s="293"/>
      <c r="G79" s="293"/>
      <c r="H79" s="71" t="s">
        <v>124</v>
      </c>
      <c r="I79" s="65">
        <f>I30</f>
        <v>0</v>
      </c>
    </row>
    <row r="80" spans="1:9" ht="14.25" x14ac:dyDescent="0.2">
      <c r="A80" s="293"/>
      <c r="B80" s="293"/>
      <c r="C80" s="293"/>
      <c r="D80" s="293"/>
      <c r="E80" s="293"/>
      <c r="F80" s="293"/>
      <c r="G80" s="293"/>
      <c r="H80" s="71" t="s">
        <v>129</v>
      </c>
      <c r="I80" s="65">
        <f>I68</f>
        <v>0</v>
      </c>
    </row>
    <row r="81" spans="1:9" ht="14.25" x14ac:dyDescent="0.2">
      <c r="A81" s="293"/>
      <c r="B81" s="293"/>
      <c r="C81" s="293"/>
      <c r="D81" s="293"/>
      <c r="E81" s="293"/>
      <c r="F81" s="293"/>
      <c r="G81" s="293"/>
      <c r="H81" s="71" t="s">
        <v>130</v>
      </c>
      <c r="I81" s="65">
        <f>I78</f>
        <v>0</v>
      </c>
    </row>
    <row r="82" spans="1:9" ht="14.25" x14ac:dyDescent="0.2">
      <c r="A82" s="293"/>
      <c r="B82" s="293"/>
      <c r="C82" s="293"/>
      <c r="D82" s="293"/>
      <c r="E82" s="293"/>
      <c r="F82" s="293"/>
      <c r="G82" s="293"/>
      <c r="H82" s="66" t="s">
        <v>27</v>
      </c>
      <c r="I82" s="67">
        <f>SUM(I79:I81)</f>
        <v>0</v>
      </c>
    </row>
    <row r="83" spans="1:9" ht="26.25" customHeight="1" x14ac:dyDescent="0.2">
      <c r="A83" s="203" t="s">
        <v>57</v>
      </c>
      <c r="B83" s="204"/>
      <c r="C83" s="204"/>
      <c r="D83" s="204"/>
      <c r="E83" s="204"/>
      <c r="F83" s="204"/>
      <c r="G83" s="204"/>
      <c r="H83" s="204"/>
      <c r="I83" s="205"/>
    </row>
    <row r="84" spans="1:9" ht="14.25" x14ac:dyDescent="0.2">
      <c r="A84" s="128" t="s">
        <v>58</v>
      </c>
      <c r="B84" s="294" t="s">
        <v>59</v>
      </c>
      <c r="C84" s="294"/>
      <c r="D84" s="294"/>
      <c r="E84" s="294"/>
      <c r="F84" s="294"/>
      <c r="G84" s="294"/>
      <c r="H84" s="117" t="s">
        <v>103</v>
      </c>
      <c r="I84" s="129" t="s">
        <v>19</v>
      </c>
    </row>
    <row r="85" spans="1:9" ht="24.75" customHeight="1" x14ac:dyDescent="0.2">
      <c r="A85" s="9" t="s">
        <v>1</v>
      </c>
      <c r="B85" s="248" t="s">
        <v>120</v>
      </c>
      <c r="C85" s="248"/>
      <c r="D85" s="248"/>
      <c r="E85" s="248"/>
      <c r="F85" s="248"/>
      <c r="G85" s="248"/>
      <c r="H85" s="29">
        <f>H35/12</f>
        <v>1.01E-2</v>
      </c>
      <c r="I85" s="33">
        <f>TRUNC(H85*I82,2)</f>
        <v>0</v>
      </c>
    </row>
    <row r="86" spans="1:9" ht="15" x14ac:dyDescent="0.2">
      <c r="A86" s="9" t="s">
        <v>3</v>
      </c>
      <c r="B86" s="289" t="s">
        <v>59</v>
      </c>
      <c r="C86" s="289"/>
      <c r="D86" s="289"/>
      <c r="E86" s="289"/>
      <c r="F86" s="289"/>
      <c r="G86" s="289"/>
      <c r="H86" s="6">
        <f>(2/30/12)</f>
        <v>5.5999999999999999E-3</v>
      </c>
      <c r="I86" s="41">
        <f>TRUNC(H86*I82,2)</f>
        <v>0</v>
      </c>
    </row>
    <row r="87" spans="1:9" ht="15" x14ac:dyDescent="0.2">
      <c r="A87" s="9" t="s">
        <v>5</v>
      </c>
      <c r="B87" s="289" t="s">
        <v>97</v>
      </c>
      <c r="C87" s="289"/>
      <c r="D87" s="289"/>
      <c r="E87" s="289"/>
      <c r="F87" s="289"/>
      <c r="G87" s="289"/>
      <c r="H87" s="68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9" t="s">
        <v>98</v>
      </c>
      <c r="C88" s="289"/>
      <c r="D88" s="289"/>
      <c r="E88" s="289"/>
      <c r="F88" s="289"/>
      <c r="G88" s="289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9" t="s">
        <v>99</v>
      </c>
      <c r="C89" s="289"/>
      <c r="D89" s="289"/>
      <c r="E89" s="289"/>
      <c r="F89" s="289"/>
      <c r="G89" s="289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9" t="s">
        <v>26</v>
      </c>
      <c r="C90" s="289"/>
      <c r="D90" s="289"/>
      <c r="E90" s="289"/>
      <c r="F90" s="289"/>
      <c r="G90" s="289"/>
      <c r="H90" s="6"/>
      <c r="I90" s="33"/>
    </row>
    <row r="91" spans="1:9" ht="14.25" x14ac:dyDescent="0.2">
      <c r="A91" s="280" t="s">
        <v>31</v>
      </c>
      <c r="B91" s="281"/>
      <c r="C91" s="281"/>
      <c r="D91" s="281"/>
      <c r="E91" s="281"/>
      <c r="F91" s="281"/>
      <c r="G91" s="281"/>
      <c r="H91" s="282"/>
      <c r="I91" s="35">
        <f>SUM(I85:I89)</f>
        <v>0</v>
      </c>
    </row>
    <row r="92" spans="1:9" ht="14.25" x14ac:dyDescent="0.2">
      <c r="A92" s="128" t="s">
        <v>60</v>
      </c>
      <c r="B92" s="290" t="s">
        <v>61</v>
      </c>
      <c r="C92" s="291"/>
      <c r="D92" s="291"/>
      <c r="E92" s="291"/>
      <c r="F92" s="291"/>
      <c r="G92" s="291"/>
      <c r="H92" s="292"/>
      <c r="I92" s="129" t="s">
        <v>19</v>
      </c>
    </row>
    <row r="93" spans="1:9" ht="12.75" customHeight="1" x14ac:dyDescent="0.2">
      <c r="A93" s="9" t="s">
        <v>1</v>
      </c>
      <c r="B93" s="239" t="s">
        <v>62</v>
      </c>
      <c r="C93" s="239"/>
      <c r="D93" s="239"/>
      <c r="E93" s="239"/>
      <c r="F93" s="239"/>
      <c r="G93" s="239"/>
      <c r="H93" s="42"/>
      <c r="I93" s="43">
        <v>0</v>
      </c>
    </row>
    <row r="94" spans="1:9" ht="15" x14ac:dyDescent="0.2">
      <c r="A94" s="9" t="s">
        <v>3</v>
      </c>
      <c r="B94" s="295" t="s">
        <v>63</v>
      </c>
      <c r="C94" s="295"/>
      <c r="D94" s="295"/>
      <c r="E94" s="295"/>
      <c r="F94" s="295"/>
      <c r="G94" s="295"/>
      <c r="H94" s="44">
        <f>SUM(H93*H50)</f>
        <v>0</v>
      </c>
      <c r="I94" s="43">
        <f>SUM(I93*H50)</f>
        <v>0</v>
      </c>
    </row>
    <row r="95" spans="1:9" ht="14.25" x14ac:dyDescent="0.2">
      <c r="A95" s="280" t="s">
        <v>31</v>
      </c>
      <c r="B95" s="281"/>
      <c r="C95" s="281"/>
      <c r="D95" s="281"/>
      <c r="E95" s="281"/>
      <c r="F95" s="281"/>
      <c r="G95" s="281"/>
      <c r="H95" s="282"/>
      <c r="I95" s="30">
        <f>SUM(I93:I94)</f>
        <v>0</v>
      </c>
    </row>
    <row r="96" spans="1:9" ht="21.75" customHeight="1" x14ac:dyDescent="0.2">
      <c r="A96" s="266" t="s">
        <v>64</v>
      </c>
      <c r="B96" s="267"/>
      <c r="C96" s="267"/>
      <c r="D96" s="267"/>
      <c r="E96" s="267"/>
      <c r="F96" s="267"/>
      <c r="G96" s="267"/>
      <c r="H96" s="267"/>
      <c r="I96" s="268"/>
    </row>
    <row r="97" spans="1:9" ht="12.75" customHeight="1" x14ac:dyDescent="0.2">
      <c r="A97" s="119">
        <v>4</v>
      </c>
      <c r="B97" s="206" t="s">
        <v>65</v>
      </c>
      <c r="C97" s="207"/>
      <c r="D97" s="207"/>
      <c r="E97" s="207"/>
      <c r="F97" s="207"/>
      <c r="G97" s="207"/>
      <c r="H97" s="208"/>
      <c r="I97" s="121" t="s">
        <v>19</v>
      </c>
    </row>
    <row r="98" spans="1:9" ht="12.75" customHeight="1" x14ac:dyDescent="0.2">
      <c r="A98" s="9" t="s">
        <v>58</v>
      </c>
      <c r="B98" s="239" t="s">
        <v>59</v>
      </c>
      <c r="C98" s="239"/>
      <c r="D98" s="239"/>
      <c r="E98" s="239"/>
      <c r="F98" s="239"/>
      <c r="G98" s="239"/>
      <c r="H98" s="16"/>
      <c r="I98" s="33">
        <f>I91</f>
        <v>0</v>
      </c>
    </row>
    <row r="99" spans="1:9" ht="12.75" customHeight="1" x14ac:dyDescent="0.2">
      <c r="A99" s="9" t="s">
        <v>60</v>
      </c>
      <c r="B99" s="239" t="s">
        <v>61</v>
      </c>
      <c r="C99" s="239"/>
      <c r="D99" s="239"/>
      <c r="E99" s="239"/>
      <c r="F99" s="239"/>
      <c r="G99" s="239"/>
      <c r="H99" s="16"/>
      <c r="I99" s="33"/>
    </row>
    <row r="100" spans="1:9" ht="14.25" x14ac:dyDescent="0.2">
      <c r="A100" s="280" t="s">
        <v>27</v>
      </c>
      <c r="B100" s="281"/>
      <c r="C100" s="281"/>
      <c r="D100" s="281"/>
      <c r="E100" s="281"/>
      <c r="F100" s="281"/>
      <c r="G100" s="281"/>
      <c r="H100" s="282"/>
      <c r="I100" s="35">
        <f>SUM(I98:I99)</f>
        <v>0</v>
      </c>
    </row>
    <row r="101" spans="1:9" ht="14.25" x14ac:dyDescent="0.2">
      <c r="A101" s="188"/>
      <c r="B101" s="189"/>
      <c r="C101" s="189"/>
      <c r="D101" s="189"/>
      <c r="E101" s="189"/>
      <c r="F101" s="189"/>
      <c r="G101" s="189"/>
      <c r="H101" s="189"/>
      <c r="I101" s="190"/>
    </row>
    <row r="102" spans="1:9" ht="18.75" customHeight="1" x14ac:dyDescent="0.2">
      <c r="A102" s="203" t="s">
        <v>66</v>
      </c>
      <c r="B102" s="204"/>
      <c r="C102" s="204"/>
      <c r="D102" s="204"/>
      <c r="E102" s="204"/>
      <c r="F102" s="204"/>
      <c r="G102" s="204"/>
      <c r="H102" s="204"/>
      <c r="I102" s="205"/>
    </row>
    <row r="103" spans="1:9" ht="12.75" customHeight="1" x14ac:dyDescent="0.2">
      <c r="A103" s="119">
        <v>5</v>
      </c>
      <c r="B103" s="206" t="s">
        <v>67</v>
      </c>
      <c r="C103" s="207"/>
      <c r="D103" s="207"/>
      <c r="E103" s="207"/>
      <c r="F103" s="207"/>
      <c r="G103" s="207"/>
      <c r="H103" s="208"/>
      <c r="I103" s="121" t="s">
        <v>19</v>
      </c>
    </row>
    <row r="104" spans="1:9" ht="15" customHeight="1" x14ac:dyDescent="0.2">
      <c r="A104" s="9" t="s">
        <v>1</v>
      </c>
      <c r="B104" s="191" t="s">
        <v>68</v>
      </c>
      <c r="C104" s="192"/>
      <c r="D104" s="192"/>
      <c r="E104" s="192"/>
      <c r="F104" s="192"/>
      <c r="G104" s="192"/>
      <c r="H104" s="193"/>
      <c r="I104" s="33">
        <f>'Uniforme e EPI''s'!E11</f>
        <v>0</v>
      </c>
    </row>
    <row r="105" spans="1:9" ht="12.75" customHeight="1" x14ac:dyDescent="0.2">
      <c r="A105" s="9" t="s">
        <v>3</v>
      </c>
      <c r="B105" s="191" t="s">
        <v>69</v>
      </c>
      <c r="C105" s="192"/>
      <c r="D105" s="192"/>
      <c r="E105" s="192"/>
      <c r="F105" s="192"/>
      <c r="G105" s="192"/>
      <c r="H105" s="193"/>
      <c r="I105" s="135">
        <v>0</v>
      </c>
    </row>
    <row r="106" spans="1:9" ht="15" x14ac:dyDescent="0.2">
      <c r="A106" s="9" t="s">
        <v>5</v>
      </c>
      <c r="B106" s="277" t="s">
        <v>70</v>
      </c>
      <c r="C106" s="278"/>
      <c r="D106" s="278"/>
      <c r="E106" s="278"/>
      <c r="F106" s="278"/>
      <c r="G106" s="278"/>
      <c r="H106" s="279"/>
      <c r="I106" s="135">
        <v>0</v>
      </c>
    </row>
    <row r="107" spans="1:9" ht="12.75" customHeight="1" x14ac:dyDescent="0.2">
      <c r="A107" s="9" t="s">
        <v>7</v>
      </c>
      <c r="B107" s="191" t="s">
        <v>195</v>
      </c>
      <c r="C107" s="192"/>
      <c r="D107" s="192"/>
      <c r="E107" s="192"/>
      <c r="F107" s="192"/>
      <c r="G107" s="192"/>
      <c r="H107" s="193"/>
      <c r="I107" s="38">
        <f>'Uniforme e EPI''s'!E22</f>
        <v>0</v>
      </c>
    </row>
    <row r="108" spans="1:9" ht="14.25" x14ac:dyDescent="0.2">
      <c r="A108" s="280" t="s">
        <v>27</v>
      </c>
      <c r="B108" s="281"/>
      <c r="C108" s="281"/>
      <c r="D108" s="281"/>
      <c r="E108" s="281"/>
      <c r="F108" s="281"/>
      <c r="G108" s="281"/>
      <c r="H108" s="282"/>
      <c r="I108" s="45">
        <f>ROUND(SUM(I104:I107),2)</f>
        <v>0</v>
      </c>
    </row>
    <row r="109" spans="1:9" ht="14.25" customHeight="1" x14ac:dyDescent="0.2">
      <c r="A109" s="296" t="s">
        <v>131</v>
      </c>
      <c r="B109" s="297"/>
      <c r="C109" s="297"/>
      <c r="D109" s="297"/>
      <c r="E109" s="297"/>
      <c r="F109" s="297"/>
      <c r="G109" s="298"/>
      <c r="H109" s="71" t="s">
        <v>124</v>
      </c>
      <c r="I109" s="69">
        <f>I30</f>
        <v>0</v>
      </c>
    </row>
    <row r="110" spans="1:9" ht="14.25" x14ac:dyDescent="0.2">
      <c r="A110" s="299"/>
      <c r="B110" s="300"/>
      <c r="C110" s="300"/>
      <c r="D110" s="300"/>
      <c r="E110" s="300"/>
      <c r="F110" s="300"/>
      <c r="G110" s="301"/>
      <c r="H110" s="71" t="s">
        <v>129</v>
      </c>
      <c r="I110" s="69">
        <f>I68</f>
        <v>0</v>
      </c>
    </row>
    <row r="111" spans="1:9" ht="14.25" x14ac:dyDescent="0.2">
      <c r="A111" s="299"/>
      <c r="B111" s="300"/>
      <c r="C111" s="300"/>
      <c r="D111" s="300"/>
      <c r="E111" s="300"/>
      <c r="F111" s="300"/>
      <c r="G111" s="301"/>
      <c r="H111" s="71" t="s">
        <v>130</v>
      </c>
      <c r="I111" s="69">
        <f>I78</f>
        <v>0</v>
      </c>
    </row>
    <row r="112" spans="1:9" ht="14.25" x14ac:dyDescent="0.2">
      <c r="A112" s="299"/>
      <c r="B112" s="300"/>
      <c r="C112" s="300"/>
      <c r="D112" s="300"/>
      <c r="E112" s="300"/>
      <c r="F112" s="300"/>
      <c r="G112" s="301"/>
      <c r="H112" s="71" t="s">
        <v>132</v>
      </c>
      <c r="I112" s="69">
        <f>I100</f>
        <v>0</v>
      </c>
    </row>
    <row r="113" spans="1:9" ht="14.25" x14ac:dyDescent="0.2">
      <c r="A113" s="299"/>
      <c r="B113" s="300"/>
      <c r="C113" s="300"/>
      <c r="D113" s="300"/>
      <c r="E113" s="300"/>
      <c r="F113" s="300"/>
      <c r="G113" s="301"/>
      <c r="H113" s="71" t="s">
        <v>133</v>
      </c>
      <c r="I113" s="67">
        <f>I108</f>
        <v>0</v>
      </c>
    </row>
    <row r="114" spans="1:9" ht="14.25" x14ac:dyDescent="0.2">
      <c r="A114" s="302"/>
      <c r="B114" s="303"/>
      <c r="C114" s="303"/>
      <c r="D114" s="303"/>
      <c r="E114" s="303"/>
      <c r="F114" s="303"/>
      <c r="G114" s="304"/>
      <c r="H114" s="71" t="s">
        <v>27</v>
      </c>
      <c r="I114" s="70">
        <f>SUM(I109:I113)</f>
        <v>0</v>
      </c>
    </row>
    <row r="115" spans="1:9" ht="24" customHeight="1" x14ac:dyDescent="0.2">
      <c r="A115" s="305" t="s">
        <v>71</v>
      </c>
      <c r="B115" s="305"/>
      <c r="C115" s="305"/>
      <c r="D115" s="305"/>
      <c r="E115" s="305"/>
      <c r="F115" s="305"/>
      <c r="G115" s="305"/>
      <c r="H115" s="305"/>
      <c r="I115" s="305"/>
    </row>
    <row r="116" spans="1:9" ht="28.5" x14ac:dyDescent="0.2">
      <c r="A116" s="119">
        <v>6</v>
      </c>
      <c r="B116" s="290" t="s">
        <v>72</v>
      </c>
      <c r="C116" s="291"/>
      <c r="D116" s="291"/>
      <c r="E116" s="291"/>
      <c r="F116" s="291"/>
      <c r="G116" s="292"/>
      <c r="H116" s="120" t="s">
        <v>18</v>
      </c>
      <c r="I116" s="121" t="s">
        <v>19</v>
      </c>
    </row>
    <row r="117" spans="1:9" ht="15" x14ac:dyDescent="0.2">
      <c r="A117" s="9" t="s">
        <v>1</v>
      </c>
      <c r="B117" s="277" t="s">
        <v>73</v>
      </c>
      <c r="C117" s="278"/>
      <c r="D117" s="278"/>
      <c r="E117" s="278"/>
      <c r="F117" s="278"/>
      <c r="G117" s="279"/>
      <c r="H117" s="116">
        <v>0</v>
      </c>
      <c r="I117" s="33">
        <f>SUM(H117*I134)</f>
        <v>0</v>
      </c>
    </row>
    <row r="118" spans="1:9" ht="15" x14ac:dyDescent="0.2">
      <c r="A118" s="9" t="s">
        <v>3</v>
      </c>
      <c r="B118" s="277" t="s">
        <v>74</v>
      </c>
      <c r="C118" s="278"/>
      <c r="D118" s="278"/>
      <c r="E118" s="278"/>
      <c r="F118" s="278"/>
      <c r="G118" s="279"/>
      <c r="H118" s="116">
        <v>0</v>
      </c>
      <c r="I118" s="33">
        <f>H118*(I134+I117)</f>
        <v>0</v>
      </c>
    </row>
    <row r="119" spans="1:9" ht="15" x14ac:dyDescent="0.2">
      <c r="A119" s="9" t="s">
        <v>5</v>
      </c>
      <c r="B119" s="277" t="s">
        <v>75</v>
      </c>
      <c r="C119" s="278"/>
      <c r="D119" s="278"/>
      <c r="E119" s="278"/>
      <c r="F119" s="278"/>
      <c r="G119" s="279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7" t="s">
        <v>121</v>
      </c>
      <c r="C120" s="278"/>
      <c r="D120" s="278"/>
      <c r="E120" s="278"/>
      <c r="F120" s="278"/>
      <c r="G120" s="279"/>
      <c r="H120" s="6" t="s">
        <v>46</v>
      </c>
      <c r="I120" s="33" t="s">
        <v>46</v>
      </c>
    </row>
    <row r="121" spans="1:9" ht="12.75" customHeight="1" x14ac:dyDescent="0.2">
      <c r="A121" s="17"/>
      <c r="B121" s="191" t="s">
        <v>100</v>
      </c>
      <c r="C121" s="192"/>
      <c r="D121" s="192"/>
      <c r="E121" s="192"/>
      <c r="F121" s="192"/>
      <c r="G121" s="193"/>
      <c r="H121" s="115">
        <v>0</v>
      </c>
      <c r="I121" s="33">
        <f>SUM(H121*I136)</f>
        <v>0</v>
      </c>
    </row>
    <row r="122" spans="1:9" ht="12.75" customHeight="1" x14ac:dyDescent="0.2">
      <c r="A122" s="17"/>
      <c r="B122" s="191" t="s">
        <v>101</v>
      </c>
      <c r="C122" s="192"/>
      <c r="D122" s="192"/>
      <c r="E122" s="192"/>
      <c r="F122" s="192"/>
      <c r="G122" s="193"/>
      <c r="H122" s="115">
        <v>0</v>
      </c>
      <c r="I122" s="33">
        <f>SUM(H122*I136)</f>
        <v>0</v>
      </c>
    </row>
    <row r="123" spans="1:9" ht="12.75" customHeight="1" x14ac:dyDescent="0.2">
      <c r="A123" s="17"/>
      <c r="B123" s="191" t="s">
        <v>102</v>
      </c>
      <c r="C123" s="192"/>
      <c r="D123" s="192"/>
      <c r="E123" s="192"/>
      <c r="F123" s="192"/>
      <c r="G123" s="193"/>
      <c r="H123" s="115">
        <v>0</v>
      </c>
      <c r="I123" s="33">
        <f>SUM(H123*I136)</f>
        <v>0</v>
      </c>
    </row>
    <row r="124" spans="1:9" ht="14.25" x14ac:dyDescent="0.2">
      <c r="A124" s="280" t="s">
        <v>27</v>
      </c>
      <c r="B124" s="281"/>
      <c r="C124" s="281"/>
      <c r="D124" s="281"/>
      <c r="E124" s="281"/>
      <c r="F124" s="281"/>
      <c r="G124" s="281"/>
      <c r="H124" s="75"/>
      <c r="I124" s="35">
        <f>SUM(I117+I118+I121+I122+I123)</f>
        <v>0</v>
      </c>
    </row>
    <row r="125" spans="1:9" ht="14.25" x14ac:dyDescent="0.2">
      <c r="A125" s="306"/>
      <c r="B125" s="307"/>
      <c r="C125" s="307"/>
      <c r="D125" s="307"/>
      <c r="E125" s="307"/>
      <c r="F125" s="307"/>
      <c r="G125" s="307"/>
      <c r="H125" s="307"/>
      <c r="I125" s="308"/>
    </row>
    <row r="126" spans="1:9" ht="15" x14ac:dyDescent="0.2">
      <c r="A126" s="309"/>
      <c r="B126" s="310"/>
      <c r="C126" s="310"/>
      <c r="D126" s="310"/>
      <c r="E126" s="310"/>
      <c r="F126" s="310"/>
      <c r="G126" s="310"/>
      <c r="H126" s="310"/>
      <c r="I126" s="310"/>
    </row>
    <row r="127" spans="1:9" ht="19.5" customHeight="1" x14ac:dyDescent="0.2">
      <c r="A127" s="311" t="s">
        <v>105</v>
      </c>
      <c r="B127" s="312"/>
      <c r="C127" s="312"/>
      <c r="D127" s="312"/>
      <c r="E127" s="312"/>
      <c r="F127" s="312"/>
      <c r="G127" s="312"/>
      <c r="H127" s="312"/>
      <c r="I127" s="313"/>
    </row>
    <row r="128" spans="1:9" ht="12.75" customHeight="1" x14ac:dyDescent="0.2">
      <c r="A128" s="206" t="s">
        <v>76</v>
      </c>
      <c r="B128" s="207"/>
      <c r="C128" s="207"/>
      <c r="D128" s="207"/>
      <c r="E128" s="207"/>
      <c r="F128" s="207"/>
      <c r="G128" s="207"/>
      <c r="H128" s="208"/>
      <c r="I128" s="123" t="s">
        <v>19</v>
      </c>
    </row>
    <row r="129" spans="1:9" ht="12.75" customHeight="1" x14ac:dyDescent="0.2">
      <c r="A129" s="18" t="s">
        <v>1</v>
      </c>
      <c r="B129" s="191" t="s">
        <v>77</v>
      </c>
      <c r="C129" s="192"/>
      <c r="D129" s="192"/>
      <c r="E129" s="192"/>
      <c r="F129" s="192"/>
      <c r="G129" s="192"/>
      <c r="H129" s="193"/>
      <c r="I129" s="38">
        <f>I30</f>
        <v>0</v>
      </c>
    </row>
    <row r="130" spans="1:9" ht="12.75" customHeight="1" x14ac:dyDescent="0.2">
      <c r="A130" s="18" t="s">
        <v>3</v>
      </c>
      <c r="B130" s="191" t="s">
        <v>51</v>
      </c>
      <c r="C130" s="192"/>
      <c r="D130" s="192"/>
      <c r="E130" s="192"/>
      <c r="F130" s="192"/>
      <c r="G130" s="192"/>
      <c r="H130" s="193"/>
      <c r="I130" s="38">
        <f>I68</f>
        <v>0</v>
      </c>
    </row>
    <row r="131" spans="1:9" ht="12.75" customHeight="1" x14ac:dyDescent="0.2">
      <c r="A131" s="18" t="s">
        <v>5</v>
      </c>
      <c r="B131" s="191" t="s">
        <v>78</v>
      </c>
      <c r="C131" s="192"/>
      <c r="D131" s="192"/>
      <c r="E131" s="192"/>
      <c r="F131" s="192"/>
      <c r="G131" s="192"/>
      <c r="H131" s="193"/>
      <c r="I131" s="38">
        <f>I78</f>
        <v>0</v>
      </c>
    </row>
    <row r="132" spans="1:9" ht="12.75" customHeight="1" x14ac:dyDescent="0.2">
      <c r="A132" s="18" t="s">
        <v>7</v>
      </c>
      <c r="B132" s="191" t="s">
        <v>65</v>
      </c>
      <c r="C132" s="192"/>
      <c r="D132" s="192"/>
      <c r="E132" s="192"/>
      <c r="F132" s="192"/>
      <c r="G132" s="192"/>
      <c r="H132" s="193"/>
      <c r="I132" s="38">
        <f>I100</f>
        <v>0</v>
      </c>
    </row>
    <row r="133" spans="1:9" ht="12.75" customHeight="1" x14ac:dyDescent="0.2">
      <c r="A133" s="18" t="s">
        <v>21</v>
      </c>
      <c r="B133" s="191" t="s">
        <v>79</v>
      </c>
      <c r="C133" s="192"/>
      <c r="D133" s="192"/>
      <c r="E133" s="192"/>
      <c r="F133" s="192"/>
      <c r="G133" s="192"/>
      <c r="H133" s="193"/>
      <c r="I133" s="38">
        <f>I108</f>
        <v>0</v>
      </c>
    </row>
    <row r="134" spans="1:9" ht="12.75" customHeight="1" x14ac:dyDescent="0.25">
      <c r="A134" s="325" t="s">
        <v>80</v>
      </c>
      <c r="B134" s="326"/>
      <c r="C134" s="326"/>
      <c r="D134" s="326"/>
      <c r="E134" s="326"/>
      <c r="F134" s="326"/>
      <c r="G134" s="326"/>
      <c r="H134" s="327"/>
      <c r="I134" s="53">
        <f>SUM(I129:I133)</f>
        <v>0</v>
      </c>
    </row>
    <row r="135" spans="1:9" ht="12.75" customHeight="1" x14ac:dyDescent="0.2">
      <c r="A135" s="18" t="s">
        <v>23</v>
      </c>
      <c r="B135" s="191" t="s">
        <v>81</v>
      </c>
      <c r="C135" s="192"/>
      <c r="D135" s="192"/>
      <c r="E135" s="192"/>
      <c r="F135" s="192"/>
      <c r="G135" s="192"/>
      <c r="H135" s="193"/>
      <c r="I135" s="54">
        <f>I124</f>
        <v>0</v>
      </c>
    </row>
    <row r="136" spans="1:9" ht="12.75" customHeight="1" x14ac:dyDescent="0.2">
      <c r="A136" s="328" t="s">
        <v>82</v>
      </c>
      <c r="B136" s="329"/>
      <c r="C136" s="329"/>
      <c r="D136" s="329"/>
      <c r="E136" s="329"/>
      <c r="F136" s="329"/>
      <c r="G136" s="329"/>
      <c r="H136" s="330"/>
      <c r="I136" s="55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236" t="s">
        <v>106</v>
      </c>
      <c r="B139" s="236"/>
      <c r="C139" s="236"/>
      <c r="D139" s="236"/>
      <c r="E139" s="236"/>
      <c r="F139" s="236"/>
      <c r="G139" s="236"/>
      <c r="H139" s="236"/>
      <c r="I139" s="236"/>
    </row>
    <row r="140" spans="1:9" ht="41.25" customHeight="1" thickBot="1" x14ac:dyDescent="0.25">
      <c r="A140" s="51" t="s">
        <v>107</v>
      </c>
      <c r="B140" s="72" t="s">
        <v>83</v>
      </c>
      <c r="C140" s="131" t="s">
        <v>108</v>
      </c>
      <c r="D140" s="331" t="s">
        <v>109</v>
      </c>
      <c r="E140" s="332"/>
      <c r="F140" s="333"/>
      <c r="G140" s="73" t="s">
        <v>84</v>
      </c>
      <c r="H140" s="226" t="s">
        <v>110</v>
      </c>
      <c r="I140" s="227"/>
    </row>
    <row r="141" spans="1:9" ht="86.25" customHeight="1" thickBot="1" x14ac:dyDescent="0.25">
      <c r="A141" s="52" t="s">
        <v>134</v>
      </c>
      <c r="B141" s="61">
        <f>I136</f>
        <v>0</v>
      </c>
      <c r="C141" s="130">
        <v>1</v>
      </c>
      <c r="D141" s="233">
        <f>SUM(B141*C141)</f>
        <v>0</v>
      </c>
      <c r="E141" s="234"/>
      <c r="F141" s="235"/>
      <c r="G141" s="74">
        <v>1</v>
      </c>
      <c r="H141" s="228">
        <f>SUM(D141*G141)</f>
        <v>0</v>
      </c>
      <c r="I141" s="22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17" t="s">
        <v>111</v>
      </c>
      <c r="B143" s="318"/>
      <c r="C143" s="318"/>
      <c r="D143" s="318"/>
      <c r="E143" s="318"/>
      <c r="F143" s="319"/>
      <c r="G143" s="56"/>
      <c r="H143" s="56"/>
      <c r="I143" s="56"/>
    </row>
    <row r="144" spans="1:9" ht="15.75" thickBot="1" x14ac:dyDescent="0.3">
      <c r="A144" s="47"/>
      <c r="B144" s="320" t="s">
        <v>112</v>
      </c>
      <c r="C144" s="321"/>
      <c r="D144" s="321"/>
      <c r="E144" s="322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7" t="s">
        <v>114</v>
      </c>
      <c r="C145" s="58"/>
      <c r="D145" s="323" t="s">
        <v>115</v>
      </c>
      <c r="E145" s="324"/>
      <c r="F145" s="59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4" t="s">
        <v>116</v>
      </c>
      <c r="C146" s="315"/>
      <c r="D146" s="316"/>
      <c r="E146" s="60"/>
      <c r="F146" s="59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4" t="s">
        <v>117</v>
      </c>
      <c r="C147" s="315"/>
      <c r="D147" s="316"/>
      <c r="E147" s="60"/>
      <c r="F147" s="59">
        <f>F146*12</f>
        <v>0</v>
      </c>
      <c r="G147" s="21"/>
      <c r="H147" s="21"/>
      <c r="I147" s="27"/>
    </row>
  </sheetData>
  <mergeCells count="145"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10" zoomScaleNormal="110" workbookViewId="0">
      <selection activeCell="H18" sqref="H18:I18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222" t="s">
        <v>137</v>
      </c>
      <c r="B1" s="223"/>
      <c r="C1" s="223"/>
      <c r="D1" s="223"/>
      <c r="E1" s="223"/>
      <c r="F1" s="223"/>
      <c r="G1" s="223"/>
      <c r="H1" s="223"/>
      <c r="I1" s="223"/>
    </row>
    <row r="2" spans="1:9" ht="12.75" customHeight="1" x14ac:dyDescent="0.2">
      <c r="A2" s="239" t="s">
        <v>138</v>
      </c>
      <c r="B2" s="239"/>
      <c r="C2" s="239"/>
      <c r="D2" s="239"/>
      <c r="E2" s="239"/>
      <c r="F2" s="239"/>
      <c r="G2" s="239"/>
      <c r="H2" s="239"/>
      <c r="I2" s="239"/>
    </row>
    <row r="3" spans="1:9" ht="12.75" customHeight="1" x14ac:dyDescent="0.2">
      <c r="A3" s="194" t="s">
        <v>135</v>
      </c>
      <c r="B3" s="194"/>
      <c r="C3" s="194"/>
      <c r="D3" s="194"/>
      <c r="E3" s="194"/>
      <c r="F3" s="194"/>
      <c r="G3" s="194"/>
      <c r="H3" s="194"/>
      <c r="I3" s="194"/>
    </row>
    <row r="4" spans="1:9" ht="12.75" customHeight="1" x14ac:dyDescent="0.2">
      <c r="A4" s="194" t="s">
        <v>136</v>
      </c>
      <c r="B4" s="224"/>
      <c r="C4" s="224"/>
      <c r="D4" s="224"/>
      <c r="E4" s="224"/>
      <c r="F4" s="224"/>
      <c r="G4" s="224"/>
      <c r="H4" s="224"/>
      <c r="I4" s="224"/>
    </row>
    <row r="5" spans="1:9" ht="12.75" customHeight="1" x14ac:dyDescent="0.2">
      <c r="A5" s="241"/>
      <c r="B5" s="241"/>
      <c r="C5" s="241"/>
      <c r="D5" s="241"/>
      <c r="E5" s="241"/>
      <c r="F5" s="241"/>
      <c r="G5" s="241"/>
      <c r="H5" s="241"/>
      <c r="I5" s="241"/>
    </row>
    <row r="6" spans="1:9" ht="21" customHeight="1" x14ac:dyDescent="0.2">
      <c r="A6" s="195" t="s">
        <v>0</v>
      </c>
      <c r="B6" s="196"/>
      <c r="C6" s="196"/>
      <c r="D6" s="196"/>
      <c r="E6" s="196"/>
      <c r="F6" s="196"/>
      <c r="G6" s="196"/>
      <c r="H6" s="196"/>
      <c r="I6" s="197"/>
    </row>
    <row r="7" spans="1:9" ht="12.75" customHeight="1" x14ac:dyDescent="0.2">
      <c r="A7" s="3" t="s">
        <v>1</v>
      </c>
      <c r="B7" s="198" t="s">
        <v>2</v>
      </c>
      <c r="C7" s="199"/>
      <c r="D7" s="199"/>
      <c r="E7" s="199"/>
      <c r="F7" s="199"/>
      <c r="G7" s="200"/>
      <c r="H7" s="334"/>
      <c r="I7" s="335"/>
    </row>
    <row r="8" spans="1:9" ht="12.75" customHeight="1" x14ac:dyDescent="0.2">
      <c r="A8" s="4" t="s">
        <v>3</v>
      </c>
      <c r="B8" s="191" t="s">
        <v>4</v>
      </c>
      <c r="C8" s="192"/>
      <c r="D8" s="192"/>
      <c r="E8" s="192"/>
      <c r="F8" s="192"/>
      <c r="G8" s="193"/>
      <c r="H8" s="201" t="s">
        <v>88</v>
      </c>
      <c r="I8" s="202"/>
    </row>
    <row r="9" spans="1:9" ht="12.75" customHeight="1" x14ac:dyDescent="0.2">
      <c r="A9" s="4" t="s">
        <v>5</v>
      </c>
      <c r="B9" s="191" t="s">
        <v>6</v>
      </c>
      <c r="C9" s="192"/>
      <c r="D9" s="192"/>
      <c r="E9" s="192"/>
      <c r="F9" s="192"/>
      <c r="G9" s="193"/>
      <c r="H9" s="237" t="s">
        <v>190</v>
      </c>
      <c r="I9" s="238"/>
    </row>
    <row r="10" spans="1:9" ht="12.75" customHeight="1" x14ac:dyDescent="0.2">
      <c r="A10" s="4" t="s">
        <v>7</v>
      </c>
      <c r="B10" s="191" t="s">
        <v>8</v>
      </c>
      <c r="C10" s="192"/>
      <c r="D10" s="192"/>
      <c r="E10" s="192"/>
      <c r="F10" s="192"/>
      <c r="G10" s="193"/>
      <c r="H10" s="201">
        <v>12</v>
      </c>
      <c r="I10" s="202"/>
    </row>
    <row r="11" spans="1:9" ht="12.75" customHeight="1" x14ac:dyDescent="0.2">
      <c r="A11" s="191" t="s">
        <v>9</v>
      </c>
      <c r="B11" s="192"/>
      <c r="C11" s="192"/>
      <c r="D11" s="192"/>
      <c r="E11" s="192"/>
      <c r="F11" s="192"/>
      <c r="G11" s="192"/>
      <c r="H11" s="192"/>
      <c r="I11" s="193"/>
    </row>
    <row r="12" spans="1:9" ht="14.25" x14ac:dyDescent="0.2">
      <c r="A12" s="188"/>
      <c r="B12" s="189"/>
      <c r="C12" s="189"/>
      <c r="D12" s="189"/>
      <c r="E12" s="189"/>
      <c r="F12" s="189"/>
      <c r="G12" s="189"/>
      <c r="H12" s="189"/>
      <c r="I12" s="190"/>
    </row>
    <row r="13" spans="1:9" ht="21.75" customHeight="1" x14ac:dyDescent="0.2">
      <c r="A13" s="203" t="s">
        <v>94</v>
      </c>
      <c r="B13" s="204"/>
      <c r="C13" s="204"/>
      <c r="D13" s="204"/>
      <c r="E13" s="204"/>
      <c r="F13" s="204"/>
      <c r="G13" s="204"/>
      <c r="H13" s="204"/>
      <c r="I13" s="205"/>
    </row>
    <row r="14" spans="1:9" ht="12.75" customHeight="1" x14ac:dyDescent="0.2">
      <c r="A14" s="206" t="s">
        <v>10</v>
      </c>
      <c r="B14" s="207"/>
      <c r="C14" s="207"/>
      <c r="D14" s="207"/>
      <c r="E14" s="207"/>
      <c r="F14" s="207"/>
      <c r="G14" s="207"/>
      <c r="H14" s="207"/>
      <c r="I14" s="208"/>
    </row>
    <row r="15" spans="1:9" ht="27" customHeight="1" x14ac:dyDescent="0.2">
      <c r="A15" s="4">
        <v>1</v>
      </c>
      <c r="B15" s="191" t="s">
        <v>11</v>
      </c>
      <c r="C15" s="192"/>
      <c r="D15" s="192"/>
      <c r="E15" s="192"/>
      <c r="F15" s="192"/>
      <c r="G15" s="193"/>
      <c r="H15" s="213" t="s">
        <v>227</v>
      </c>
      <c r="I15" s="214"/>
    </row>
    <row r="16" spans="1:9" ht="12.75" customHeight="1" x14ac:dyDescent="0.2">
      <c r="A16" s="4">
        <v>2</v>
      </c>
      <c r="B16" s="191" t="s">
        <v>12</v>
      </c>
      <c r="C16" s="192"/>
      <c r="D16" s="192"/>
      <c r="E16" s="192"/>
      <c r="F16" s="192"/>
      <c r="G16" s="193"/>
      <c r="H16" s="220" t="s">
        <v>228</v>
      </c>
      <c r="I16" s="221"/>
    </row>
    <row r="17" spans="1:9" ht="12.75" customHeight="1" x14ac:dyDescent="0.2">
      <c r="A17" s="4">
        <v>3</v>
      </c>
      <c r="B17" s="191" t="s">
        <v>13</v>
      </c>
      <c r="C17" s="192"/>
      <c r="D17" s="192"/>
      <c r="E17" s="192"/>
      <c r="F17" s="192"/>
      <c r="G17" s="193"/>
      <c r="H17" s="183">
        <v>0</v>
      </c>
      <c r="I17" s="184"/>
    </row>
    <row r="18" spans="1:9" ht="15" customHeight="1" x14ac:dyDescent="0.2">
      <c r="A18" s="4">
        <v>4</v>
      </c>
      <c r="B18" s="191" t="s">
        <v>14</v>
      </c>
      <c r="C18" s="192"/>
      <c r="D18" s="192"/>
      <c r="E18" s="192"/>
      <c r="F18" s="192"/>
      <c r="G18" s="193"/>
      <c r="H18" s="340" t="s">
        <v>229</v>
      </c>
      <c r="I18" s="341"/>
    </row>
    <row r="19" spans="1:9" ht="12.75" customHeight="1" x14ac:dyDescent="0.25">
      <c r="A19" s="5">
        <v>5</v>
      </c>
      <c r="B19" s="191" t="s">
        <v>15</v>
      </c>
      <c r="C19" s="192"/>
      <c r="D19" s="192"/>
      <c r="E19" s="192"/>
      <c r="F19" s="192"/>
      <c r="G19" s="193"/>
      <c r="H19" s="249" t="s">
        <v>193</v>
      </c>
      <c r="I19" s="250"/>
    </row>
    <row r="20" spans="1:9" ht="15" x14ac:dyDescent="0.2">
      <c r="A20" s="217"/>
      <c r="B20" s="218"/>
      <c r="C20" s="218"/>
      <c r="D20" s="218"/>
      <c r="E20" s="218"/>
      <c r="F20" s="218"/>
      <c r="G20" s="218"/>
      <c r="H20" s="218"/>
      <c r="I20" s="219"/>
    </row>
    <row r="21" spans="1:9" ht="23.25" customHeight="1" x14ac:dyDescent="0.2">
      <c r="A21" s="203" t="s">
        <v>16</v>
      </c>
      <c r="B21" s="204"/>
      <c r="C21" s="204"/>
      <c r="D21" s="204"/>
      <c r="E21" s="204"/>
      <c r="F21" s="204"/>
      <c r="G21" s="204"/>
      <c r="H21" s="204"/>
      <c r="I21" s="205"/>
    </row>
    <row r="22" spans="1:9" ht="12.75" customHeight="1" x14ac:dyDescent="0.2">
      <c r="A22" s="117">
        <v>1</v>
      </c>
      <c r="B22" s="206" t="s">
        <v>17</v>
      </c>
      <c r="C22" s="207"/>
      <c r="D22" s="207"/>
      <c r="E22" s="207"/>
      <c r="F22" s="207"/>
      <c r="G22" s="208"/>
      <c r="H22" s="117" t="s">
        <v>18</v>
      </c>
      <c r="I22" s="118" t="s">
        <v>19</v>
      </c>
    </row>
    <row r="23" spans="1:9" ht="12.75" customHeight="1" x14ac:dyDescent="0.2">
      <c r="A23" s="4" t="s">
        <v>1</v>
      </c>
      <c r="B23" s="191" t="s">
        <v>199</v>
      </c>
      <c r="C23" s="192"/>
      <c r="D23" s="192"/>
      <c r="E23" s="192"/>
      <c r="F23" s="192"/>
      <c r="G23" s="192"/>
      <c r="H23" s="193"/>
      <c r="I23" s="33">
        <f>H17</f>
        <v>0</v>
      </c>
    </row>
    <row r="24" spans="1:9" ht="12.75" customHeight="1" x14ac:dyDescent="0.2">
      <c r="A24" s="4" t="s">
        <v>3</v>
      </c>
      <c r="B24" s="242" t="s">
        <v>90</v>
      </c>
      <c r="C24" s="243"/>
      <c r="D24" s="243"/>
      <c r="E24" s="243"/>
      <c r="F24" s="243"/>
      <c r="G24" s="244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5" t="s">
        <v>91</v>
      </c>
      <c r="C25" s="246"/>
      <c r="D25" s="246"/>
      <c r="E25" s="246"/>
      <c r="F25" s="246"/>
      <c r="G25" s="247"/>
      <c r="H25" s="154"/>
      <c r="I25" s="155"/>
    </row>
    <row r="26" spans="1:9" ht="12.75" customHeight="1" x14ac:dyDescent="0.2">
      <c r="A26" s="4" t="s">
        <v>7</v>
      </c>
      <c r="B26" s="248" t="s">
        <v>20</v>
      </c>
      <c r="C26" s="248"/>
      <c r="D26" s="248"/>
      <c r="E26" s="248"/>
      <c r="F26" s="248"/>
      <c r="G26" s="248"/>
      <c r="H26" s="4"/>
      <c r="I26" s="33"/>
    </row>
    <row r="27" spans="1:9" ht="12.75" customHeight="1" x14ac:dyDescent="0.2">
      <c r="A27" s="4" t="s">
        <v>21</v>
      </c>
      <c r="B27" s="248" t="s">
        <v>22</v>
      </c>
      <c r="C27" s="248"/>
      <c r="D27" s="248"/>
      <c r="E27" s="248"/>
      <c r="F27" s="248"/>
      <c r="G27" s="248"/>
      <c r="H27" s="7"/>
      <c r="I27" s="33"/>
    </row>
    <row r="28" spans="1:9" ht="12.75" customHeight="1" x14ac:dyDescent="0.2">
      <c r="A28" s="4" t="s">
        <v>23</v>
      </c>
      <c r="B28" s="248" t="s">
        <v>24</v>
      </c>
      <c r="C28" s="248"/>
      <c r="D28" s="248"/>
      <c r="E28" s="248"/>
      <c r="F28" s="248"/>
      <c r="G28" s="248"/>
      <c r="H28" s="7"/>
      <c r="I28" s="33"/>
    </row>
    <row r="29" spans="1:9" ht="12.75" customHeight="1" x14ac:dyDescent="0.25">
      <c r="A29" s="8" t="s">
        <v>25</v>
      </c>
      <c r="B29" s="248" t="s">
        <v>26</v>
      </c>
      <c r="C29" s="248"/>
      <c r="D29" s="248"/>
      <c r="E29" s="248"/>
      <c r="F29" s="248"/>
      <c r="G29" s="248"/>
      <c r="H29" s="7"/>
      <c r="I29" s="33"/>
    </row>
    <row r="30" spans="1:9" ht="12.75" customHeight="1" x14ac:dyDescent="0.2">
      <c r="A30" s="209" t="s">
        <v>27</v>
      </c>
      <c r="B30" s="210"/>
      <c r="C30" s="210"/>
      <c r="D30" s="210"/>
      <c r="E30" s="210"/>
      <c r="F30" s="210"/>
      <c r="G30" s="210"/>
      <c r="H30" s="211"/>
      <c r="I30" s="32">
        <f>SUM(I23:I29)</f>
        <v>0</v>
      </c>
    </row>
    <row r="31" spans="1:9" ht="14.25" x14ac:dyDescent="0.2">
      <c r="A31" s="188"/>
      <c r="B31" s="189"/>
      <c r="C31" s="189"/>
      <c r="D31" s="189"/>
      <c r="E31" s="189"/>
      <c r="F31" s="189"/>
      <c r="G31" s="189"/>
      <c r="H31" s="189"/>
      <c r="I31" s="190"/>
    </row>
    <row r="32" spans="1:9" ht="23.25" customHeight="1" x14ac:dyDescent="0.2">
      <c r="A32" s="266" t="s">
        <v>28</v>
      </c>
      <c r="B32" s="267"/>
      <c r="C32" s="267"/>
      <c r="D32" s="267"/>
      <c r="E32" s="267"/>
      <c r="F32" s="267"/>
      <c r="G32" s="267"/>
      <c r="H32" s="267"/>
      <c r="I32" s="268"/>
    </row>
    <row r="33" spans="1:9" ht="18" customHeight="1" x14ac:dyDescent="0.2">
      <c r="A33" s="148" t="s">
        <v>29</v>
      </c>
      <c r="B33" s="195" t="s">
        <v>30</v>
      </c>
      <c r="C33" s="196"/>
      <c r="D33" s="196"/>
      <c r="E33" s="196"/>
      <c r="F33" s="196"/>
      <c r="G33" s="196"/>
      <c r="H33" s="120" t="s">
        <v>103</v>
      </c>
      <c r="I33" s="121" t="s">
        <v>19</v>
      </c>
    </row>
    <row r="34" spans="1:9" ht="30" customHeight="1" x14ac:dyDescent="0.2">
      <c r="A34" s="9" t="s">
        <v>1</v>
      </c>
      <c r="B34" s="191" t="s">
        <v>92</v>
      </c>
      <c r="C34" s="192"/>
      <c r="D34" s="192"/>
      <c r="E34" s="192"/>
      <c r="F34" s="192"/>
      <c r="G34" s="193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191" t="s">
        <v>93</v>
      </c>
      <c r="C35" s="192"/>
      <c r="D35" s="192"/>
      <c r="E35" s="192"/>
      <c r="F35" s="192"/>
      <c r="G35" s="193"/>
      <c r="H35" s="34">
        <v>0.121</v>
      </c>
      <c r="I35" s="33">
        <f>TRUNC(I30*H35,2)</f>
        <v>0</v>
      </c>
    </row>
    <row r="36" spans="1:9" ht="14.25" x14ac:dyDescent="0.2">
      <c r="A36" s="251" t="s">
        <v>27</v>
      </c>
      <c r="B36" s="252"/>
      <c r="C36" s="252"/>
      <c r="D36" s="252"/>
      <c r="E36" s="252"/>
      <c r="F36" s="252"/>
      <c r="G36" s="253"/>
      <c r="H36" s="31">
        <f>SUM(H34:H35)</f>
        <v>0.20430000000000001</v>
      </c>
      <c r="I36" s="35">
        <f>SUM(I34:I35)</f>
        <v>0</v>
      </c>
    </row>
    <row r="37" spans="1:9" ht="14.25" x14ac:dyDescent="0.2">
      <c r="A37" s="254" t="s">
        <v>123</v>
      </c>
      <c r="B37" s="255"/>
      <c r="C37" s="255"/>
      <c r="D37" s="255"/>
      <c r="E37" s="255"/>
      <c r="F37" s="255"/>
      <c r="G37" s="256"/>
      <c r="H37" s="63" t="s">
        <v>124</v>
      </c>
      <c r="I37" s="64">
        <f>I30</f>
        <v>0</v>
      </c>
    </row>
    <row r="38" spans="1:9" ht="14.25" x14ac:dyDescent="0.2">
      <c r="A38" s="257"/>
      <c r="B38" s="258"/>
      <c r="C38" s="258"/>
      <c r="D38" s="258"/>
      <c r="E38" s="258"/>
      <c r="F38" s="258"/>
      <c r="G38" s="259"/>
      <c r="H38" s="63" t="s">
        <v>125</v>
      </c>
      <c r="I38" s="64">
        <f>I36</f>
        <v>0</v>
      </c>
    </row>
    <row r="39" spans="1:9" ht="14.25" x14ac:dyDescent="0.2">
      <c r="A39" s="260"/>
      <c r="B39" s="261"/>
      <c r="C39" s="261"/>
      <c r="D39" s="261"/>
      <c r="E39" s="261"/>
      <c r="F39" s="261"/>
      <c r="G39" s="262"/>
      <c r="H39" s="63" t="s">
        <v>27</v>
      </c>
      <c r="I39" s="64">
        <f>SUM(I37:I38)</f>
        <v>0</v>
      </c>
    </row>
    <row r="40" spans="1:9" ht="33" customHeight="1" x14ac:dyDescent="0.2">
      <c r="A40" s="263" t="s">
        <v>126</v>
      </c>
      <c r="B40" s="264"/>
      <c r="C40" s="264"/>
      <c r="D40" s="264"/>
      <c r="E40" s="264"/>
      <c r="F40" s="264"/>
      <c r="G40" s="264"/>
      <c r="H40" s="264"/>
      <c r="I40" s="265"/>
    </row>
    <row r="41" spans="1:9" ht="19.5" customHeight="1" x14ac:dyDescent="0.2">
      <c r="A41" s="122" t="s">
        <v>32</v>
      </c>
      <c r="B41" s="206" t="s">
        <v>33</v>
      </c>
      <c r="C41" s="207"/>
      <c r="D41" s="207"/>
      <c r="E41" s="207"/>
      <c r="F41" s="207"/>
      <c r="G41" s="208"/>
      <c r="H41" s="120" t="s">
        <v>103</v>
      </c>
      <c r="I41" s="123" t="s">
        <v>19</v>
      </c>
    </row>
    <row r="42" spans="1:9" ht="12.75" customHeight="1" x14ac:dyDescent="0.2">
      <c r="A42" s="10" t="s">
        <v>1</v>
      </c>
      <c r="B42" s="191" t="s">
        <v>34</v>
      </c>
      <c r="C42" s="192"/>
      <c r="D42" s="192"/>
      <c r="E42" s="192"/>
      <c r="F42" s="192"/>
      <c r="G42" s="193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191" t="s">
        <v>35</v>
      </c>
      <c r="C43" s="192"/>
      <c r="D43" s="192"/>
      <c r="E43" s="192"/>
      <c r="F43" s="192"/>
      <c r="G43" s="193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191" t="s">
        <v>122</v>
      </c>
      <c r="C44" s="192"/>
      <c r="D44" s="192"/>
      <c r="E44" s="192"/>
      <c r="F44" s="192"/>
      <c r="G44" s="193"/>
      <c r="H44" s="137">
        <v>0</v>
      </c>
      <c r="I44" s="33">
        <f>TRUNC(I39*H44,2)</f>
        <v>0</v>
      </c>
    </row>
    <row r="45" spans="1:9" ht="12.75" customHeight="1" x14ac:dyDescent="0.2">
      <c r="A45" s="10" t="s">
        <v>7</v>
      </c>
      <c r="B45" s="191" t="s">
        <v>36</v>
      </c>
      <c r="C45" s="192"/>
      <c r="D45" s="192"/>
      <c r="E45" s="192"/>
      <c r="F45" s="192"/>
      <c r="G45" s="193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191" t="s">
        <v>37</v>
      </c>
      <c r="C46" s="192"/>
      <c r="D46" s="192"/>
      <c r="E46" s="192"/>
      <c r="F46" s="192"/>
      <c r="G46" s="193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191" t="s">
        <v>38</v>
      </c>
      <c r="C47" s="192"/>
      <c r="D47" s="192"/>
      <c r="E47" s="192"/>
      <c r="F47" s="192"/>
      <c r="G47" s="193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191" t="s">
        <v>39</v>
      </c>
      <c r="C48" s="192"/>
      <c r="D48" s="192"/>
      <c r="E48" s="192"/>
      <c r="F48" s="192"/>
      <c r="G48" s="193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191" t="s">
        <v>41</v>
      </c>
      <c r="C49" s="192"/>
      <c r="D49" s="192"/>
      <c r="E49" s="192"/>
      <c r="F49" s="192"/>
      <c r="G49" s="193"/>
      <c r="H49" s="136">
        <v>0.08</v>
      </c>
      <c r="I49" s="33">
        <f>SUM(I39*H49)</f>
        <v>0</v>
      </c>
    </row>
    <row r="50" spans="1:9" ht="18.75" customHeight="1" x14ac:dyDescent="0.2">
      <c r="A50" s="269" t="s">
        <v>31</v>
      </c>
      <c r="B50" s="270"/>
      <c r="C50" s="270"/>
      <c r="D50" s="270"/>
      <c r="E50" s="270"/>
      <c r="F50" s="270"/>
      <c r="G50" s="271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2" t="s">
        <v>127</v>
      </c>
      <c r="B51" s="273"/>
      <c r="C51" s="273"/>
      <c r="D51" s="273"/>
      <c r="E51" s="273"/>
      <c r="F51" s="273"/>
      <c r="G51" s="273"/>
      <c r="H51" s="273"/>
      <c r="I51" s="273"/>
    </row>
    <row r="52" spans="1:9" ht="17.25" customHeight="1" x14ac:dyDescent="0.2">
      <c r="A52" s="124" t="s">
        <v>42</v>
      </c>
      <c r="B52" s="274" t="s">
        <v>43</v>
      </c>
      <c r="C52" s="275"/>
      <c r="D52" s="275"/>
      <c r="E52" s="275"/>
      <c r="F52" s="275"/>
      <c r="G52" s="275"/>
      <c r="H52" s="276"/>
      <c r="I52" s="125" t="s">
        <v>19</v>
      </c>
    </row>
    <row r="53" spans="1:9" ht="15" x14ac:dyDescent="0.2">
      <c r="A53" s="9" t="s">
        <v>1</v>
      </c>
      <c r="B53" s="277" t="s">
        <v>44</v>
      </c>
      <c r="C53" s="278"/>
      <c r="D53" s="278"/>
      <c r="E53" s="278"/>
      <c r="F53" s="278"/>
      <c r="G53" s="278"/>
      <c r="H53" s="279"/>
      <c r="I53" s="38">
        <f>SUM(H54*H55)-(I23*H56)</f>
        <v>0</v>
      </c>
    </row>
    <row r="54" spans="1:9" ht="24.75" customHeight="1" x14ac:dyDescent="0.2">
      <c r="A54" s="9"/>
      <c r="B54" s="286" t="s">
        <v>45</v>
      </c>
      <c r="C54" s="287"/>
      <c r="D54" s="287"/>
      <c r="E54" s="287"/>
      <c r="F54" s="287"/>
      <c r="G54" s="288"/>
      <c r="H54" s="132">
        <v>0</v>
      </c>
      <c r="I54" s="33" t="s">
        <v>46</v>
      </c>
    </row>
    <row r="55" spans="1:9" ht="12.75" customHeight="1" x14ac:dyDescent="0.2">
      <c r="A55" s="12"/>
      <c r="B55" s="286" t="s">
        <v>119</v>
      </c>
      <c r="C55" s="287"/>
      <c r="D55" s="287"/>
      <c r="E55" s="287"/>
      <c r="F55" s="287"/>
      <c r="G55" s="288"/>
      <c r="H55" s="133">
        <v>0</v>
      </c>
      <c r="I55" s="39" t="s">
        <v>46</v>
      </c>
    </row>
    <row r="56" spans="1:9" ht="12.75" customHeight="1" x14ac:dyDescent="0.2">
      <c r="A56" s="9"/>
      <c r="B56" s="286" t="s">
        <v>47</v>
      </c>
      <c r="C56" s="287"/>
      <c r="D56" s="287"/>
      <c r="E56" s="287"/>
      <c r="F56" s="287"/>
      <c r="G56" s="288"/>
      <c r="H56" s="134">
        <v>0</v>
      </c>
      <c r="I56" s="33"/>
    </row>
    <row r="57" spans="1:9" ht="15" customHeight="1" x14ac:dyDescent="0.2">
      <c r="A57" s="9" t="s">
        <v>3</v>
      </c>
      <c r="B57" s="239" t="s">
        <v>48</v>
      </c>
      <c r="C57" s="239"/>
      <c r="D57" s="239"/>
      <c r="E57" s="239"/>
      <c r="F57" s="239"/>
      <c r="G57" s="239"/>
      <c r="H57" s="142"/>
      <c r="I57" s="138">
        <v>0</v>
      </c>
    </row>
    <row r="58" spans="1:9" ht="17.25" customHeight="1" x14ac:dyDescent="0.2">
      <c r="A58" s="9" t="s">
        <v>5</v>
      </c>
      <c r="B58" s="239" t="s">
        <v>49</v>
      </c>
      <c r="C58" s="239"/>
      <c r="D58" s="239"/>
      <c r="E58" s="239"/>
      <c r="F58" s="239"/>
      <c r="G58" s="239"/>
      <c r="H58" s="13"/>
      <c r="I58" s="138">
        <v>0</v>
      </c>
    </row>
    <row r="59" spans="1:9" ht="28.5" customHeight="1" x14ac:dyDescent="0.2">
      <c r="A59" s="9" t="s">
        <v>7</v>
      </c>
      <c r="B59" s="239" t="s">
        <v>86</v>
      </c>
      <c r="C59" s="239"/>
      <c r="D59" s="239"/>
      <c r="E59" s="239"/>
      <c r="F59" s="239"/>
      <c r="G59" s="239"/>
      <c r="H59" s="13"/>
      <c r="I59" s="139">
        <v>0</v>
      </c>
    </row>
    <row r="60" spans="1:9" ht="22.5" customHeight="1" x14ac:dyDescent="0.2">
      <c r="A60" s="9" t="s">
        <v>21</v>
      </c>
      <c r="B60" s="339" t="s">
        <v>118</v>
      </c>
      <c r="C60" s="339"/>
      <c r="D60" s="339"/>
      <c r="E60" s="339"/>
      <c r="F60" s="339"/>
      <c r="G60" s="339"/>
      <c r="H60" s="13"/>
      <c r="I60" s="139">
        <v>0</v>
      </c>
    </row>
    <row r="61" spans="1:9" ht="22.5" customHeight="1" x14ac:dyDescent="0.2">
      <c r="A61" s="9" t="s">
        <v>23</v>
      </c>
      <c r="B61" s="239" t="s">
        <v>87</v>
      </c>
      <c r="C61" s="239"/>
      <c r="D61" s="239"/>
      <c r="E61" s="239"/>
      <c r="F61" s="239"/>
      <c r="G61" s="239"/>
      <c r="H61" s="13"/>
      <c r="I61" s="139">
        <v>0</v>
      </c>
    </row>
    <row r="62" spans="1:9" ht="19.5" customHeight="1" x14ac:dyDescent="0.2">
      <c r="A62" s="14"/>
      <c r="B62" s="280" t="s">
        <v>31</v>
      </c>
      <c r="C62" s="281"/>
      <c r="D62" s="281"/>
      <c r="E62" s="281"/>
      <c r="F62" s="281"/>
      <c r="G62" s="281"/>
      <c r="H62" s="282"/>
      <c r="I62" s="35">
        <f>SUM(I53:I61)</f>
        <v>0</v>
      </c>
    </row>
    <row r="63" spans="1:9" ht="30.75" customHeight="1" x14ac:dyDescent="0.2">
      <c r="A63" s="266" t="s">
        <v>50</v>
      </c>
      <c r="B63" s="267"/>
      <c r="C63" s="267"/>
      <c r="D63" s="267"/>
      <c r="E63" s="267"/>
      <c r="F63" s="267"/>
      <c r="G63" s="267"/>
      <c r="H63" s="267"/>
      <c r="I63" s="268"/>
    </row>
    <row r="64" spans="1:9" ht="20.25" customHeight="1" x14ac:dyDescent="0.2">
      <c r="A64" s="126">
        <v>2</v>
      </c>
      <c r="B64" s="283" t="s">
        <v>51</v>
      </c>
      <c r="C64" s="284"/>
      <c r="D64" s="284"/>
      <c r="E64" s="284"/>
      <c r="F64" s="284"/>
      <c r="G64" s="284"/>
      <c r="H64" s="285"/>
      <c r="I64" s="127" t="s">
        <v>19</v>
      </c>
    </row>
    <row r="65" spans="1:9" ht="12.75" customHeight="1" x14ac:dyDescent="0.2">
      <c r="A65" s="9" t="s">
        <v>29</v>
      </c>
      <c r="B65" s="191" t="s">
        <v>30</v>
      </c>
      <c r="C65" s="192"/>
      <c r="D65" s="192"/>
      <c r="E65" s="192"/>
      <c r="F65" s="192"/>
      <c r="G65" s="192"/>
      <c r="H65" s="193"/>
      <c r="I65" s="33">
        <f>I36</f>
        <v>0</v>
      </c>
    </row>
    <row r="66" spans="1:9" ht="12.75" customHeight="1" x14ac:dyDescent="0.2">
      <c r="A66" s="9" t="s">
        <v>32</v>
      </c>
      <c r="B66" s="191" t="s">
        <v>33</v>
      </c>
      <c r="C66" s="192"/>
      <c r="D66" s="192"/>
      <c r="E66" s="192"/>
      <c r="F66" s="192"/>
      <c r="G66" s="192"/>
      <c r="H66" s="193"/>
      <c r="I66" s="33">
        <f>I50</f>
        <v>0</v>
      </c>
    </row>
    <row r="67" spans="1:9" ht="12.75" customHeight="1" x14ac:dyDescent="0.2">
      <c r="A67" s="9" t="s">
        <v>42</v>
      </c>
      <c r="B67" s="191" t="s">
        <v>43</v>
      </c>
      <c r="C67" s="192"/>
      <c r="D67" s="192"/>
      <c r="E67" s="192"/>
      <c r="F67" s="192"/>
      <c r="G67" s="192"/>
      <c r="H67" s="193"/>
      <c r="I67" s="33">
        <f>I62</f>
        <v>0</v>
      </c>
    </row>
    <row r="68" spans="1:9" ht="14.25" x14ac:dyDescent="0.2">
      <c r="A68" s="280" t="s">
        <v>27</v>
      </c>
      <c r="B68" s="281"/>
      <c r="C68" s="281"/>
      <c r="D68" s="281"/>
      <c r="E68" s="281"/>
      <c r="F68" s="281"/>
      <c r="G68" s="281"/>
      <c r="H68" s="282"/>
      <c r="I68" s="35">
        <f>SUM(I65:I67)</f>
        <v>0</v>
      </c>
    </row>
    <row r="69" spans="1:9" ht="14.25" x14ac:dyDescent="0.2">
      <c r="A69" s="188"/>
      <c r="B69" s="189"/>
      <c r="C69" s="189"/>
      <c r="D69" s="189"/>
      <c r="E69" s="189"/>
      <c r="F69" s="189"/>
      <c r="G69" s="189"/>
      <c r="H69" s="189"/>
      <c r="I69" s="190"/>
    </row>
    <row r="70" spans="1:9" ht="26.25" customHeight="1" x14ac:dyDescent="0.2">
      <c r="A70" s="266" t="s">
        <v>52</v>
      </c>
      <c r="B70" s="267"/>
      <c r="C70" s="267"/>
      <c r="D70" s="267"/>
      <c r="E70" s="267"/>
      <c r="F70" s="267"/>
      <c r="G70" s="267"/>
      <c r="H70" s="267"/>
      <c r="I70" s="268"/>
    </row>
    <row r="71" spans="1:9" ht="26.25" customHeight="1" x14ac:dyDescent="0.2">
      <c r="A71" s="117">
        <v>3</v>
      </c>
      <c r="B71" s="206" t="s">
        <v>104</v>
      </c>
      <c r="C71" s="207"/>
      <c r="D71" s="207"/>
      <c r="E71" s="207"/>
      <c r="F71" s="207"/>
      <c r="G71" s="208"/>
      <c r="H71" s="117" t="s">
        <v>103</v>
      </c>
      <c r="I71" s="118" t="s">
        <v>19</v>
      </c>
    </row>
    <row r="72" spans="1:9" ht="39" customHeight="1" x14ac:dyDescent="0.2">
      <c r="A72" s="9" t="s">
        <v>1</v>
      </c>
      <c r="B72" s="248" t="s">
        <v>95</v>
      </c>
      <c r="C72" s="248"/>
      <c r="D72" s="248"/>
      <c r="E72" s="248"/>
      <c r="F72" s="248"/>
      <c r="G72" s="248"/>
      <c r="H72" s="29">
        <f>(1/12)*0.05</f>
        <v>4.1999999999999997E-3</v>
      </c>
      <c r="I72" s="40">
        <f>SUM(H72*I30)</f>
        <v>0</v>
      </c>
    </row>
    <row r="73" spans="1:9" ht="15" x14ac:dyDescent="0.2">
      <c r="A73" s="9" t="s">
        <v>3</v>
      </c>
      <c r="B73" s="289" t="s">
        <v>53</v>
      </c>
      <c r="C73" s="289"/>
      <c r="D73" s="289"/>
      <c r="E73" s="289"/>
      <c r="F73" s="289"/>
      <c r="G73" s="289"/>
      <c r="H73" s="6">
        <v>0.08</v>
      </c>
      <c r="I73" s="33">
        <f>TRUNC(+I72*H73,2)</f>
        <v>0</v>
      </c>
    </row>
    <row r="74" spans="1:9" ht="12.75" customHeight="1" x14ac:dyDescent="0.2">
      <c r="A74" s="15" t="s">
        <v>5</v>
      </c>
      <c r="B74" s="248" t="s">
        <v>54</v>
      </c>
      <c r="C74" s="248"/>
      <c r="D74" s="248"/>
      <c r="E74" s="248"/>
      <c r="F74" s="248"/>
      <c r="G74" s="248"/>
      <c r="H74" s="29">
        <f>0.08*0.5*0.05</f>
        <v>2E-3</v>
      </c>
      <c r="I74" s="41">
        <f>TRUNC(H74*I30,2)</f>
        <v>0</v>
      </c>
    </row>
    <row r="75" spans="1:9" ht="17.25" customHeight="1" x14ac:dyDescent="0.2">
      <c r="A75" s="15" t="s">
        <v>7</v>
      </c>
      <c r="B75" s="248" t="s">
        <v>96</v>
      </c>
      <c r="C75" s="248"/>
      <c r="D75" s="248"/>
      <c r="E75" s="248"/>
      <c r="F75" s="248"/>
      <c r="G75" s="248"/>
      <c r="H75" s="29">
        <f>((7/30)/12)*1</f>
        <v>1.9400000000000001E-2</v>
      </c>
      <c r="I75" s="41">
        <f>TRUNC(H75*I30,2)</f>
        <v>0</v>
      </c>
    </row>
    <row r="76" spans="1:9" ht="15" x14ac:dyDescent="0.2">
      <c r="A76" s="9" t="s">
        <v>21</v>
      </c>
      <c r="B76" s="289" t="s">
        <v>55</v>
      </c>
      <c r="C76" s="289"/>
      <c r="D76" s="289"/>
      <c r="E76" s="289"/>
      <c r="F76" s="289"/>
      <c r="G76" s="289"/>
      <c r="H76" s="6">
        <f>H50</f>
        <v>0.33800000000000002</v>
      </c>
      <c r="I76" s="33">
        <f>TRUNC(I75*H50,2)</f>
        <v>0</v>
      </c>
    </row>
    <row r="77" spans="1:9" ht="12.75" customHeight="1" x14ac:dyDescent="0.2">
      <c r="A77" s="15" t="s">
        <v>23</v>
      </c>
      <c r="B77" s="248" t="s">
        <v>56</v>
      </c>
      <c r="C77" s="248"/>
      <c r="D77" s="248"/>
      <c r="E77" s="248"/>
      <c r="F77" s="248"/>
      <c r="G77" s="248"/>
      <c r="H77" s="29">
        <f>(0.08*0.5)*0.95</f>
        <v>3.7999999999999999E-2</v>
      </c>
      <c r="I77" s="41">
        <f>TRUNC(H77*I30,2)</f>
        <v>0</v>
      </c>
    </row>
    <row r="78" spans="1:9" ht="14.25" x14ac:dyDescent="0.2">
      <c r="A78" s="280" t="s">
        <v>27</v>
      </c>
      <c r="B78" s="281"/>
      <c r="C78" s="281"/>
      <c r="D78" s="281"/>
      <c r="E78" s="281"/>
      <c r="F78" s="281"/>
      <c r="G78" s="281"/>
      <c r="H78" s="282"/>
      <c r="I78" s="35">
        <f>SUM(I72:I77)</f>
        <v>0</v>
      </c>
    </row>
    <row r="79" spans="1:9" ht="14.25" x14ac:dyDescent="0.2">
      <c r="A79" s="293" t="s">
        <v>128</v>
      </c>
      <c r="B79" s="293"/>
      <c r="C79" s="293"/>
      <c r="D79" s="293"/>
      <c r="E79" s="293"/>
      <c r="F79" s="293"/>
      <c r="G79" s="293"/>
      <c r="H79" s="147" t="s">
        <v>124</v>
      </c>
      <c r="I79" s="65">
        <f>I30</f>
        <v>0</v>
      </c>
    </row>
    <row r="80" spans="1:9" ht="14.25" x14ac:dyDescent="0.2">
      <c r="A80" s="293"/>
      <c r="B80" s="293"/>
      <c r="C80" s="293"/>
      <c r="D80" s="293"/>
      <c r="E80" s="293"/>
      <c r="F80" s="293"/>
      <c r="G80" s="293"/>
      <c r="H80" s="147" t="s">
        <v>129</v>
      </c>
      <c r="I80" s="65">
        <f>I68</f>
        <v>0</v>
      </c>
    </row>
    <row r="81" spans="1:9" ht="14.25" x14ac:dyDescent="0.2">
      <c r="A81" s="293"/>
      <c r="B81" s="293"/>
      <c r="C81" s="293"/>
      <c r="D81" s="293"/>
      <c r="E81" s="293"/>
      <c r="F81" s="293"/>
      <c r="G81" s="293"/>
      <c r="H81" s="147" t="s">
        <v>130</v>
      </c>
      <c r="I81" s="65">
        <f>I78</f>
        <v>0</v>
      </c>
    </row>
    <row r="82" spans="1:9" ht="14.25" x14ac:dyDescent="0.2">
      <c r="A82" s="293"/>
      <c r="B82" s="293"/>
      <c r="C82" s="293"/>
      <c r="D82" s="293"/>
      <c r="E82" s="293"/>
      <c r="F82" s="293"/>
      <c r="G82" s="293"/>
      <c r="H82" s="66" t="s">
        <v>27</v>
      </c>
      <c r="I82" s="67">
        <f>SUM(I79:I81)</f>
        <v>0</v>
      </c>
    </row>
    <row r="83" spans="1:9" ht="26.25" customHeight="1" x14ac:dyDescent="0.2">
      <c r="A83" s="203" t="s">
        <v>57</v>
      </c>
      <c r="B83" s="204"/>
      <c r="C83" s="204"/>
      <c r="D83" s="204"/>
      <c r="E83" s="204"/>
      <c r="F83" s="204"/>
      <c r="G83" s="204"/>
      <c r="H83" s="204"/>
      <c r="I83" s="205"/>
    </row>
    <row r="84" spans="1:9" ht="14.25" x14ac:dyDescent="0.2">
      <c r="A84" s="128" t="s">
        <v>58</v>
      </c>
      <c r="B84" s="294" t="s">
        <v>59</v>
      </c>
      <c r="C84" s="294"/>
      <c r="D84" s="294"/>
      <c r="E84" s="294"/>
      <c r="F84" s="294"/>
      <c r="G84" s="294"/>
      <c r="H84" s="117" t="s">
        <v>103</v>
      </c>
      <c r="I84" s="129" t="s">
        <v>19</v>
      </c>
    </row>
    <row r="85" spans="1:9" ht="24.75" customHeight="1" x14ac:dyDescent="0.2">
      <c r="A85" s="9" t="s">
        <v>1</v>
      </c>
      <c r="B85" s="248" t="s">
        <v>120</v>
      </c>
      <c r="C85" s="248"/>
      <c r="D85" s="248"/>
      <c r="E85" s="248"/>
      <c r="F85" s="248"/>
      <c r="G85" s="248"/>
      <c r="H85" s="29">
        <f>H35/12</f>
        <v>1.01E-2</v>
      </c>
      <c r="I85" s="33">
        <f>TRUNC(H85*I82,2)</f>
        <v>0</v>
      </c>
    </row>
    <row r="86" spans="1:9" ht="15" x14ac:dyDescent="0.2">
      <c r="A86" s="9" t="s">
        <v>3</v>
      </c>
      <c r="B86" s="289" t="s">
        <v>59</v>
      </c>
      <c r="C86" s="289"/>
      <c r="D86" s="289"/>
      <c r="E86" s="289"/>
      <c r="F86" s="289"/>
      <c r="G86" s="289"/>
      <c r="H86" s="6">
        <f>(2/30/12)</f>
        <v>5.5999999999999999E-3</v>
      </c>
      <c r="I86" s="41">
        <f>TRUNC(H86*I82,2)</f>
        <v>0</v>
      </c>
    </row>
    <row r="87" spans="1:9" ht="15" x14ac:dyDescent="0.2">
      <c r="A87" s="9" t="s">
        <v>5</v>
      </c>
      <c r="B87" s="289" t="s">
        <v>97</v>
      </c>
      <c r="C87" s="289"/>
      <c r="D87" s="289"/>
      <c r="E87" s="289"/>
      <c r="F87" s="289"/>
      <c r="G87" s="289"/>
      <c r="H87" s="68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89" t="s">
        <v>98</v>
      </c>
      <c r="C88" s="289"/>
      <c r="D88" s="289"/>
      <c r="E88" s="289"/>
      <c r="F88" s="289"/>
      <c r="G88" s="289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89" t="s">
        <v>99</v>
      </c>
      <c r="C89" s="289"/>
      <c r="D89" s="289"/>
      <c r="E89" s="289"/>
      <c r="F89" s="289"/>
      <c r="G89" s="289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89" t="s">
        <v>26</v>
      </c>
      <c r="C90" s="289"/>
      <c r="D90" s="289"/>
      <c r="E90" s="289"/>
      <c r="F90" s="289"/>
      <c r="G90" s="289"/>
      <c r="H90" s="6"/>
      <c r="I90" s="33"/>
    </row>
    <row r="91" spans="1:9" ht="14.25" x14ac:dyDescent="0.2">
      <c r="A91" s="280" t="s">
        <v>31</v>
      </c>
      <c r="B91" s="281"/>
      <c r="C91" s="281"/>
      <c r="D91" s="281"/>
      <c r="E91" s="281"/>
      <c r="F91" s="281"/>
      <c r="G91" s="281"/>
      <c r="H91" s="282"/>
      <c r="I91" s="35">
        <f>SUM(I85:I89)</f>
        <v>0</v>
      </c>
    </row>
    <row r="92" spans="1:9" ht="14.25" x14ac:dyDescent="0.2">
      <c r="A92" s="128" t="s">
        <v>60</v>
      </c>
      <c r="B92" s="290" t="s">
        <v>61</v>
      </c>
      <c r="C92" s="291"/>
      <c r="D92" s="291"/>
      <c r="E92" s="291"/>
      <c r="F92" s="291"/>
      <c r="G92" s="291"/>
      <c r="H92" s="292"/>
      <c r="I92" s="129" t="s">
        <v>19</v>
      </c>
    </row>
    <row r="93" spans="1:9" ht="12.75" customHeight="1" x14ac:dyDescent="0.2">
      <c r="A93" s="9" t="s">
        <v>1</v>
      </c>
      <c r="B93" s="239" t="s">
        <v>62</v>
      </c>
      <c r="C93" s="239"/>
      <c r="D93" s="239"/>
      <c r="E93" s="239"/>
      <c r="F93" s="239"/>
      <c r="G93" s="239"/>
      <c r="H93" s="42"/>
      <c r="I93" s="43">
        <v>0</v>
      </c>
    </row>
    <row r="94" spans="1:9" ht="15" x14ac:dyDescent="0.2">
      <c r="A94" s="9" t="s">
        <v>3</v>
      </c>
      <c r="B94" s="295" t="s">
        <v>63</v>
      </c>
      <c r="C94" s="295"/>
      <c r="D94" s="295"/>
      <c r="E94" s="295"/>
      <c r="F94" s="295"/>
      <c r="G94" s="295"/>
      <c r="H94" s="44">
        <f>SUM(H93*H50)</f>
        <v>0</v>
      </c>
      <c r="I94" s="43">
        <f>SUM(I93*H50)</f>
        <v>0</v>
      </c>
    </row>
    <row r="95" spans="1:9" ht="14.25" x14ac:dyDescent="0.2">
      <c r="A95" s="280" t="s">
        <v>31</v>
      </c>
      <c r="B95" s="281"/>
      <c r="C95" s="281"/>
      <c r="D95" s="281"/>
      <c r="E95" s="281"/>
      <c r="F95" s="281"/>
      <c r="G95" s="281"/>
      <c r="H95" s="282"/>
      <c r="I95" s="30">
        <f>SUM(I93:I94)</f>
        <v>0</v>
      </c>
    </row>
    <row r="96" spans="1:9" ht="21.75" customHeight="1" x14ac:dyDescent="0.2">
      <c r="A96" s="266" t="s">
        <v>64</v>
      </c>
      <c r="B96" s="267"/>
      <c r="C96" s="267"/>
      <c r="D96" s="267"/>
      <c r="E96" s="267"/>
      <c r="F96" s="267"/>
      <c r="G96" s="267"/>
      <c r="H96" s="267"/>
      <c r="I96" s="268"/>
    </row>
    <row r="97" spans="1:9" ht="12.75" customHeight="1" x14ac:dyDescent="0.2">
      <c r="A97" s="148">
        <v>4</v>
      </c>
      <c r="B97" s="206" t="s">
        <v>65</v>
      </c>
      <c r="C97" s="207"/>
      <c r="D97" s="207"/>
      <c r="E97" s="207"/>
      <c r="F97" s="207"/>
      <c r="G97" s="207"/>
      <c r="H97" s="208"/>
      <c r="I97" s="121" t="s">
        <v>19</v>
      </c>
    </row>
    <row r="98" spans="1:9" ht="12.75" customHeight="1" x14ac:dyDescent="0.2">
      <c r="A98" s="9" t="s">
        <v>58</v>
      </c>
      <c r="B98" s="239" t="s">
        <v>59</v>
      </c>
      <c r="C98" s="239"/>
      <c r="D98" s="239"/>
      <c r="E98" s="239"/>
      <c r="F98" s="239"/>
      <c r="G98" s="239"/>
      <c r="H98" s="16"/>
      <c r="I98" s="33">
        <f>I91</f>
        <v>0</v>
      </c>
    </row>
    <row r="99" spans="1:9" ht="12.75" customHeight="1" x14ac:dyDescent="0.2">
      <c r="A99" s="9" t="s">
        <v>60</v>
      </c>
      <c r="B99" s="239" t="s">
        <v>61</v>
      </c>
      <c r="C99" s="239"/>
      <c r="D99" s="239"/>
      <c r="E99" s="239"/>
      <c r="F99" s="239"/>
      <c r="G99" s="239"/>
      <c r="H99" s="16"/>
      <c r="I99" s="33"/>
    </row>
    <row r="100" spans="1:9" ht="14.25" x14ac:dyDescent="0.2">
      <c r="A100" s="280" t="s">
        <v>27</v>
      </c>
      <c r="B100" s="281"/>
      <c r="C100" s="281"/>
      <c r="D100" s="281"/>
      <c r="E100" s="281"/>
      <c r="F100" s="281"/>
      <c r="G100" s="281"/>
      <c r="H100" s="282"/>
      <c r="I100" s="35">
        <f>SUM(I98:I99)</f>
        <v>0</v>
      </c>
    </row>
    <row r="101" spans="1:9" ht="14.25" x14ac:dyDescent="0.2">
      <c r="A101" s="188"/>
      <c r="B101" s="189"/>
      <c r="C101" s="189"/>
      <c r="D101" s="189"/>
      <c r="E101" s="189"/>
      <c r="F101" s="189"/>
      <c r="G101" s="189"/>
      <c r="H101" s="189"/>
      <c r="I101" s="190"/>
    </row>
    <row r="102" spans="1:9" ht="18.75" customHeight="1" x14ac:dyDescent="0.2">
      <c r="A102" s="203" t="s">
        <v>66</v>
      </c>
      <c r="B102" s="204"/>
      <c r="C102" s="204"/>
      <c r="D102" s="204"/>
      <c r="E102" s="204"/>
      <c r="F102" s="204"/>
      <c r="G102" s="204"/>
      <c r="H102" s="204"/>
      <c r="I102" s="205"/>
    </row>
    <row r="103" spans="1:9" ht="12.75" customHeight="1" x14ac:dyDescent="0.2">
      <c r="A103" s="148">
        <v>5</v>
      </c>
      <c r="B103" s="206" t="s">
        <v>67</v>
      </c>
      <c r="C103" s="207"/>
      <c r="D103" s="207"/>
      <c r="E103" s="207"/>
      <c r="F103" s="207"/>
      <c r="G103" s="207"/>
      <c r="H103" s="208"/>
      <c r="I103" s="121" t="s">
        <v>19</v>
      </c>
    </row>
    <row r="104" spans="1:9" ht="15" customHeight="1" x14ac:dyDescent="0.2">
      <c r="A104" s="9" t="s">
        <v>1</v>
      </c>
      <c r="B104" s="191" t="s">
        <v>68</v>
      </c>
      <c r="C104" s="192"/>
      <c r="D104" s="192"/>
      <c r="E104" s="192"/>
      <c r="F104" s="192"/>
      <c r="G104" s="192"/>
      <c r="H104" s="193"/>
      <c r="I104" s="33">
        <f>'Uniforme e EPI''s'!E11</f>
        <v>0</v>
      </c>
    </row>
    <row r="105" spans="1:9" ht="12.75" customHeight="1" x14ac:dyDescent="0.2">
      <c r="A105" s="9" t="s">
        <v>3</v>
      </c>
      <c r="B105" s="191" t="s">
        <v>69</v>
      </c>
      <c r="C105" s="192"/>
      <c r="D105" s="192"/>
      <c r="E105" s="192"/>
      <c r="F105" s="192"/>
      <c r="G105" s="192"/>
      <c r="H105" s="193"/>
      <c r="I105" s="135">
        <v>0</v>
      </c>
    </row>
    <row r="106" spans="1:9" ht="15" x14ac:dyDescent="0.2">
      <c r="A106" s="9" t="s">
        <v>5</v>
      </c>
      <c r="B106" s="277" t="s">
        <v>70</v>
      </c>
      <c r="C106" s="278"/>
      <c r="D106" s="278"/>
      <c r="E106" s="278"/>
      <c r="F106" s="278"/>
      <c r="G106" s="278"/>
      <c r="H106" s="279"/>
      <c r="I106" s="135">
        <v>0</v>
      </c>
    </row>
    <row r="107" spans="1:9" ht="12.75" customHeight="1" x14ac:dyDescent="0.2">
      <c r="A107" s="9" t="s">
        <v>7</v>
      </c>
      <c r="B107" s="191" t="s">
        <v>195</v>
      </c>
      <c r="C107" s="192"/>
      <c r="D107" s="192"/>
      <c r="E107" s="192"/>
      <c r="F107" s="192"/>
      <c r="G107" s="192"/>
      <c r="H107" s="193"/>
      <c r="I107" s="38">
        <f>'Uniforme e EPI''s'!E22</f>
        <v>0</v>
      </c>
    </row>
    <row r="108" spans="1:9" ht="14.25" x14ac:dyDescent="0.2">
      <c r="A108" s="280" t="s">
        <v>27</v>
      </c>
      <c r="B108" s="281"/>
      <c r="C108" s="281"/>
      <c r="D108" s="281"/>
      <c r="E108" s="281"/>
      <c r="F108" s="281"/>
      <c r="G108" s="281"/>
      <c r="H108" s="282"/>
      <c r="I108" s="45">
        <f>ROUND(SUM(I104:I107),2)</f>
        <v>0</v>
      </c>
    </row>
    <row r="109" spans="1:9" ht="14.25" customHeight="1" x14ac:dyDescent="0.2">
      <c r="A109" s="296" t="s">
        <v>131</v>
      </c>
      <c r="B109" s="297"/>
      <c r="C109" s="297"/>
      <c r="D109" s="297"/>
      <c r="E109" s="297"/>
      <c r="F109" s="297"/>
      <c r="G109" s="298"/>
      <c r="H109" s="147" t="s">
        <v>124</v>
      </c>
      <c r="I109" s="69">
        <f>I30</f>
        <v>0</v>
      </c>
    </row>
    <row r="110" spans="1:9" ht="14.25" x14ac:dyDescent="0.2">
      <c r="A110" s="299"/>
      <c r="B110" s="300"/>
      <c r="C110" s="300"/>
      <c r="D110" s="300"/>
      <c r="E110" s="300"/>
      <c r="F110" s="300"/>
      <c r="G110" s="301"/>
      <c r="H110" s="147" t="s">
        <v>129</v>
      </c>
      <c r="I110" s="69">
        <f>I68</f>
        <v>0</v>
      </c>
    </row>
    <row r="111" spans="1:9" ht="14.25" x14ac:dyDescent="0.2">
      <c r="A111" s="299"/>
      <c r="B111" s="300"/>
      <c r="C111" s="300"/>
      <c r="D111" s="300"/>
      <c r="E111" s="300"/>
      <c r="F111" s="300"/>
      <c r="G111" s="301"/>
      <c r="H111" s="147" t="s">
        <v>130</v>
      </c>
      <c r="I111" s="69">
        <f>I78</f>
        <v>0</v>
      </c>
    </row>
    <row r="112" spans="1:9" ht="14.25" x14ac:dyDescent="0.2">
      <c r="A112" s="299"/>
      <c r="B112" s="300"/>
      <c r="C112" s="300"/>
      <c r="D112" s="300"/>
      <c r="E112" s="300"/>
      <c r="F112" s="300"/>
      <c r="G112" s="301"/>
      <c r="H112" s="147" t="s">
        <v>132</v>
      </c>
      <c r="I112" s="69">
        <f>I100</f>
        <v>0</v>
      </c>
    </row>
    <row r="113" spans="1:9" ht="14.25" x14ac:dyDescent="0.2">
      <c r="A113" s="299"/>
      <c r="B113" s="300"/>
      <c r="C113" s="300"/>
      <c r="D113" s="300"/>
      <c r="E113" s="300"/>
      <c r="F113" s="300"/>
      <c r="G113" s="301"/>
      <c r="H113" s="147" t="s">
        <v>133</v>
      </c>
      <c r="I113" s="67">
        <f>I108</f>
        <v>0</v>
      </c>
    </row>
    <row r="114" spans="1:9" ht="14.25" x14ac:dyDescent="0.2">
      <c r="A114" s="302"/>
      <c r="B114" s="303"/>
      <c r="C114" s="303"/>
      <c r="D114" s="303"/>
      <c r="E114" s="303"/>
      <c r="F114" s="303"/>
      <c r="G114" s="304"/>
      <c r="H114" s="147" t="s">
        <v>27</v>
      </c>
      <c r="I114" s="70">
        <f>SUM(I109:I113)</f>
        <v>0</v>
      </c>
    </row>
    <row r="115" spans="1:9" ht="24" customHeight="1" x14ac:dyDescent="0.2">
      <c r="A115" s="305" t="s">
        <v>71</v>
      </c>
      <c r="B115" s="305"/>
      <c r="C115" s="305"/>
      <c r="D115" s="305"/>
      <c r="E115" s="305"/>
      <c r="F115" s="305"/>
      <c r="G115" s="305"/>
      <c r="H115" s="305"/>
      <c r="I115" s="305"/>
    </row>
    <row r="116" spans="1:9" ht="28.5" x14ac:dyDescent="0.2">
      <c r="A116" s="148">
        <v>6</v>
      </c>
      <c r="B116" s="290" t="s">
        <v>72</v>
      </c>
      <c r="C116" s="291"/>
      <c r="D116" s="291"/>
      <c r="E116" s="291"/>
      <c r="F116" s="291"/>
      <c r="G116" s="292"/>
      <c r="H116" s="120" t="s">
        <v>18</v>
      </c>
      <c r="I116" s="121" t="s">
        <v>19</v>
      </c>
    </row>
    <row r="117" spans="1:9" ht="15" x14ac:dyDescent="0.2">
      <c r="A117" s="9" t="s">
        <v>1</v>
      </c>
      <c r="B117" s="277" t="s">
        <v>73</v>
      </c>
      <c r="C117" s="278"/>
      <c r="D117" s="278"/>
      <c r="E117" s="278"/>
      <c r="F117" s="278"/>
      <c r="G117" s="279"/>
      <c r="H117" s="116">
        <v>0</v>
      </c>
      <c r="I117" s="33">
        <f>SUM(H117*I134)</f>
        <v>0</v>
      </c>
    </row>
    <row r="118" spans="1:9" ht="15" x14ac:dyDescent="0.2">
      <c r="A118" s="9" t="s">
        <v>3</v>
      </c>
      <c r="B118" s="277" t="s">
        <v>74</v>
      </c>
      <c r="C118" s="278"/>
      <c r="D118" s="278"/>
      <c r="E118" s="278"/>
      <c r="F118" s="278"/>
      <c r="G118" s="279"/>
      <c r="H118" s="116">
        <v>0</v>
      </c>
      <c r="I118" s="33">
        <f>H118*(I134+I117)</f>
        <v>0</v>
      </c>
    </row>
    <row r="119" spans="1:9" ht="15" x14ac:dyDescent="0.2">
      <c r="A119" s="9" t="s">
        <v>5</v>
      </c>
      <c r="B119" s="277" t="s">
        <v>75</v>
      </c>
      <c r="C119" s="278"/>
      <c r="D119" s="278"/>
      <c r="E119" s="278"/>
      <c r="F119" s="278"/>
      <c r="G119" s="279"/>
      <c r="H119" s="28">
        <f>SUM(H121+H122+H123)</f>
        <v>0</v>
      </c>
      <c r="I119" s="46">
        <f>SUM(I121:I123)</f>
        <v>0</v>
      </c>
    </row>
    <row r="120" spans="1:9" ht="15" x14ac:dyDescent="0.2">
      <c r="A120" s="17"/>
      <c r="B120" s="277" t="s">
        <v>121</v>
      </c>
      <c r="C120" s="278"/>
      <c r="D120" s="278"/>
      <c r="E120" s="278"/>
      <c r="F120" s="278"/>
      <c r="G120" s="279"/>
      <c r="H120" s="6" t="s">
        <v>46</v>
      </c>
      <c r="I120" s="33" t="s">
        <v>46</v>
      </c>
    </row>
    <row r="121" spans="1:9" ht="12.75" customHeight="1" x14ac:dyDescent="0.2">
      <c r="A121" s="17"/>
      <c r="B121" s="191" t="s">
        <v>100</v>
      </c>
      <c r="C121" s="192"/>
      <c r="D121" s="192"/>
      <c r="E121" s="192"/>
      <c r="F121" s="192"/>
      <c r="G121" s="193"/>
      <c r="H121" s="115">
        <v>0</v>
      </c>
      <c r="I121" s="33">
        <f>SUM(H121*I136)</f>
        <v>0</v>
      </c>
    </row>
    <row r="122" spans="1:9" ht="12.75" customHeight="1" x14ac:dyDescent="0.2">
      <c r="A122" s="17"/>
      <c r="B122" s="191" t="s">
        <v>101</v>
      </c>
      <c r="C122" s="192"/>
      <c r="D122" s="192"/>
      <c r="E122" s="192"/>
      <c r="F122" s="192"/>
      <c r="G122" s="193"/>
      <c r="H122" s="115">
        <v>0</v>
      </c>
      <c r="I122" s="33">
        <f>SUM(H122*I136)</f>
        <v>0</v>
      </c>
    </row>
    <row r="123" spans="1:9" ht="12.75" customHeight="1" x14ac:dyDescent="0.2">
      <c r="A123" s="17"/>
      <c r="B123" s="191" t="s">
        <v>102</v>
      </c>
      <c r="C123" s="192"/>
      <c r="D123" s="192"/>
      <c r="E123" s="192"/>
      <c r="F123" s="192"/>
      <c r="G123" s="193"/>
      <c r="H123" s="115">
        <v>0</v>
      </c>
      <c r="I123" s="33">
        <f>SUM(H123*I136)</f>
        <v>0</v>
      </c>
    </row>
    <row r="124" spans="1:9" ht="14.25" x14ac:dyDescent="0.2">
      <c r="A124" s="280" t="s">
        <v>27</v>
      </c>
      <c r="B124" s="281"/>
      <c r="C124" s="281"/>
      <c r="D124" s="281"/>
      <c r="E124" s="281"/>
      <c r="F124" s="281"/>
      <c r="G124" s="281"/>
      <c r="H124" s="146"/>
      <c r="I124" s="35">
        <f>SUM(I117+I118+I121+I122+I123)</f>
        <v>0</v>
      </c>
    </row>
    <row r="125" spans="1:9" ht="14.25" x14ac:dyDescent="0.2">
      <c r="A125" s="306"/>
      <c r="B125" s="307"/>
      <c r="C125" s="307"/>
      <c r="D125" s="307"/>
      <c r="E125" s="307"/>
      <c r="F125" s="307"/>
      <c r="G125" s="307"/>
      <c r="H125" s="307"/>
      <c r="I125" s="308"/>
    </row>
    <row r="126" spans="1:9" ht="15" x14ac:dyDescent="0.2">
      <c r="A126" s="309"/>
      <c r="B126" s="310"/>
      <c r="C126" s="310"/>
      <c r="D126" s="310"/>
      <c r="E126" s="310"/>
      <c r="F126" s="310"/>
      <c r="G126" s="310"/>
      <c r="H126" s="310"/>
      <c r="I126" s="310"/>
    </row>
    <row r="127" spans="1:9" ht="19.5" customHeight="1" x14ac:dyDescent="0.2">
      <c r="A127" s="311" t="s">
        <v>105</v>
      </c>
      <c r="B127" s="312"/>
      <c r="C127" s="312"/>
      <c r="D127" s="312"/>
      <c r="E127" s="312"/>
      <c r="F127" s="312"/>
      <c r="G127" s="312"/>
      <c r="H127" s="312"/>
      <c r="I127" s="313"/>
    </row>
    <row r="128" spans="1:9" ht="12.75" customHeight="1" x14ac:dyDescent="0.2">
      <c r="A128" s="206" t="s">
        <v>76</v>
      </c>
      <c r="B128" s="207"/>
      <c r="C128" s="207"/>
      <c r="D128" s="207"/>
      <c r="E128" s="207"/>
      <c r="F128" s="207"/>
      <c r="G128" s="207"/>
      <c r="H128" s="208"/>
      <c r="I128" s="123" t="s">
        <v>19</v>
      </c>
    </row>
    <row r="129" spans="1:9" ht="12.75" customHeight="1" x14ac:dyDescent="0.2">
      <c r="A129" s="18" t="s">
        <v>1</v>
      </c>
      <c r="B129" s="191" t="s">
        <v>77</v>
      </c>
      <c r="C129" s="192"/>
      <c r="D129" s="192"/>
      <c r="E129" s="192"/>
      <c r="F129" s="192"/>
      <c r="G129" s="192"/>
      <c r="H129" s="193"/>
      <c r="I129" s="38">
        <f>I30</f>
        <v>0</v>
      </c>
    </row>
    <row r="130" spans="1:9" ht="12.75" customHeight="1" x14ac:dyDescent="0.2">
      <c r="A130" s="18" t="s">
        <v>3</v>
      </c>
      <c r="B130" s="191" t="s">
        <v>51</v>
      </c>
      <c r="C130" s="192"/>
      <c r="D130" s="192"/>
      <c r="E130" s="192"/>
      <c r="F130" s="192"/>
      <c r="G130" s="192"/>
      <c r="H130" s="193"/>
      <c r="I130" s="38">
        <f>I68</f>
        <v>0</v>
      </c>
    </row>
    <row r="131" spans="1:9" ht="12.75" customHeight="1" x14ac:dyDescent="0.2">
      <c r="A131" s="18" t="s">
        <v>5</v>
      </c>
      <c r="B131" s="191" t="s">
        <v>78</v>
      </c>
      <c r="C131" s="192"/>
      <c r="D131" s="192"/>
      <c r="E131" s="192"/>
      <c r="F131" s="192"/>
      <c r="G131" s="192"/>
      <c r="H131" s="193"/>
      <c r="I131" s="38">
        <f>I78</f>
        <v>0</v>
      </c>
    </row>
    <row r="132" spans="1:9" ht="12.75" customHeight="1" x14ac:dyDescent="0.2">
      <c r="A132" s="18" t="s">
        <v>7</v>
      </c>
      <c r="B132" s="191" t="s">
        <v>65</v>
      </c>
      <c r="C132" s="192"/>
      <c r="D132" s="192"/>
      <c r="E132" s="192"/>
      <c r="F132" s="192"/>
      <c r="G132" s="192"/>
      <c r="H132" s="193"/>
      <c r="I132" s="38">
        <f>I100</f>
        <v>0</v>
      </c>
    </row>
    <row r="133" spans="1:9" ht="12.75" customHeight="1" x14ac:dyDescent="0.2">
      <c r="A133" s="18" t="s">
        <v>21</v>
      </c>
      <c r="B133" s="191" t="s">
        <v>79</v>
      </c>
      <c r="C133" s="192"/>
      <c r="D133" s="192"/>
      <c r="E133" s="192"/>
      <c r="F133" s="192"/>
      <c r="G133" s="192"/>
      <c r="H133" s="193"/>
      <c r="I133" s="38">
        <f>I108</f>
        <v>0</v>
      </c>
    </row>
    <row r="134" spans="1:9" ht="12.75" customHeight="1" x14ac:dyDescent="0.25">
      <c r="A134" s="325" t="s">
        <v>80</v>
      </c>
      <c r="B134" s="326"/>
      <c r="C134" s="326"/>
      <c r="D134" s="326"/>
      <c r="E134" s="326"/>
      <c r="F134" s="326"/>
      <c r="G134" s="326"/>
      <c r="H134" s="327"/>
      <c r="I134" s="53">
        <f>SUM(I129:I133)</f>
        <v>0</v>
      </c>
    </row>
    <row r="135" spans="1:9" ht="12.75" customHeight="1" x14ac:dyDescent="0.2">
      <c r="A135" s="18" t="s">
        <v>23</v>
      </c>
      <c r="B135" s="191" t="s">
        <v>81</v>
      </c>
      <c r="C135" s="192"/>
      <c r="D135" s="192"/>
      <c r="E135" s="192"/>
      <c r="F135" s="192"/>
      <c r="G135" s="192"/>
      <c r="H135" s="193"/>
      <c r="I135" s="54">
        <f>I124</f>
        <v>0</v>
      </c>
    </row>
    <row r="136" spans="1:9" ht="12.75" customHeight="1" x14ac:dyDescent="0.2">
      <c r="A136" s="328" t="s">
        <v>82</v>
      </c>
      <c r="B136" s="329"/>
      <c r="C136" s="329"/>
      <c r="D136" s="329"/>
      <c r="E136" s="329"/>
      <c r="F136" s="329"/>
      <c r="G136" s="329"/>
      <c r="H136" s="330"/>
      <c r="I136" s="55">
        <f>SUM(I134+I117+I118)/(1-H119)</f>
        <v>0</v>
      </c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2.75" customHeight="1" x14ac:dyDescent="0.25">
      <c r="A138" s="19"/>
      <c r="B138" s="19"/>
      <c r="C138" s="19"/>
      <c r="D138" s="19"/>
      <c r="E138" s="19"/>
      <c r="F138" s="19"/>
      <c r="G138" s="19"/>
      <c r="H138" s="19"/>
      <c r="I138" s="20"/>
    </row>
    <row r="139" spans="1:9" ht="15.75" customHeight="1" thickBot="1" x14ac:dyDescent="0.25">
      <c r="A139" s="236" t="s">
        <v>106</v>
      </c>
      <c r="B139" s="236"/>
      <c r="C139" s="236"/>
      <c r="D139" s="236"/>
      <c r="E139" s="236"/>
      <c r="F139" s="236"/>
      <c r="G139" s="236"/>
      <c r="H139" s="236"/>
      <c r="I139" s="236"/>
    </row>
    <row r="140" spans="1:9" ht="41.25" customHeight="1" thickBot="1" x14ac:dyDescent="0.25">
      <c r="A140" s="51" t="s">
        <v>107</v>
      </c>
      <c r="B140" s="143" t="s">
        <v>83</v>
      </c>
      <c r="C140" s="131" t="s">
        <v>108</v>
      </c>
      <c r="D140" s="331" t="s">
        <v>109</v>
      </c>
      <c r="E140" s="332"/>
      <c r="F140" s="333"/>
      <c r="G140" s="144" t="s">
        <v>84</v>
      </c>
      <c r="H140" s="226" t="s">
        <v>110</v>
      </c>
      <c r="I140" s="227"/>
    </row>
    <row r="141" spans="1:9" ht="86.25" customHeight="1" thickBot="1" x14ac:dyDescent="0.25">
      <c r="A141" s="52" t="s">
        <v>134</v>
      </c>
      <c r="B141" s="61">
        <f>I136</f>
        <v>0</v>
      </c>
      <c r="C141" s="130">
        <v>1</v>
      </c>
      <c r="D141" s="233">
        <f>SUM(B141*C141)</f>
        <v>0</v>
      </c>
      <c r="E141" s="234"/>
      <c r="F141" s="235"/>
      <c r="G141" s="145">
        <v>1</v>
      </c>
      <c r="H141" s="228">
        <f>SUM(D141*G141)</f>
        <v>0</v>
      </c>
      <c r="I141" s="229"/>
    </row>
    <row r="142" spans="1:9" ht="15.75" thickBot="1" x14ac:dyDescent="0.3">
      <c r="A142" s="22"/>
      <c r="B142" s="23"/>
      <c r="C142" s="24"/>
      <c r="D142" s="23"/>
      <c r="E142" s="25"/>
      <c r="F142" s="26"/>
      <c r="G142" s="21"/>
      <c r="H142" s="21"/>
      <c r="I142" s="27"/>
    </row>
    <row r="143" spans="1:9" ht="15.75" customHeight="1" thickBot="1" x14ac:dyDescent="0.25">
      <c r="A143" s="317" t="s">
        <v>111</v>
      </c>
      <c r="B143" s="318"/>
      <c r="C143" s="318"/>
      <c r="D143" s="318"/>
      <c r="E143" s="318"/>
      <c r="F143" s="319"/>
      <c r="G143" s="56"/>
      <c r="H143" s="56"/>
      <c r="I143" s="56"/>
    </row>
    <row r="144" spans="1:9" ht="15.75" thickBot="1" x14ac:dyDescent="0.3">
      <c r="A144" s="47"/>
      <c r="B144" s="320" t="s">
        <v>112</v>
      </c>
      <c r="C144" s="321"/>
      <c r="D144" s="321"/>
      <c r="E144" s="322"/>
      <c r="F144" s="47" t="s">
        <v>113</v>
      </c>
      <c r="G144" s="21"/>
      <c r="H144" s="21"/>
      <c r="I144" s="27"/>
    </row>
    <row r="145" spans="1:9" ht="45.75" thickBot="1" x14ac:dyDescent="0.3">
      <c r="A145" s="48" t="s">
        <v>1</v>
      </c>
      <c r="B145" s="57" t="s">
        <v>114</v>
      </c>
      <c r="C145" s="58"/>
      <c r="D145" s="323" t="s">
        <v>115</v>
      </c>
      <c r="E145" s="324"/>
      <c r="F145" s="59">
        <f>H141</f>
        <v>0</v>
      </c>
      <c r="G145" s="21"/>
      <c r="H145" s="21"/>
      <c r="I145" s="27"/>
    </row>
    <row r="146" spans="1:9" ht="26.25" customHeight="1" thickBot="1" x14ac:dyDescent="0.3">
      <c r="A146" s="48" t="s">
        <v>3</v>
      </c>
      <c r="B146" s="314" t="s">
        <v>116</v>
      </c>
      <c r="C146" s="315"/>
      <c r="D146" s="316"/>
      <c r="E146" s="60"/>
      <c r="F146" s="59">
        <f>H141</f>
        <v>0</v>
      </c>
      <c r="G146" s="21"/>
      <c r="H146" s="21"/>
      <c r="I146" s="27"/>
    </row>
    <row r="147" spans="1:9" ht="69.75" customHeight="1" thickBot="1" x14ac:dyDescent="0.3">
      <c r="A147" s="48" t="s">
        <v>5</v>
      </c>
      <c r="B147" s="314" t="s">
        <v>117</v>
      </c>
      <c r="C147" s="315"/>
      <c r="D147" s="316"/>
      <c r="E147" s="60"/>
      <c r="F147" s="59">
        <f>F146*12</f>
        <v>0</v>
      </c>
      <c r="G147" s="21"/>
      <c r="H147" s="21"/>
      <c r="I147" s="27"/>
    </row>
  </sheetData>
  <mergeCells count="145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99:G99"/>
    <mergeCell ref="A100:H100"/>
    <mergeCell ref="A101:I101"/>
    <mergeCell ref="A102:I102"/>
    <mergeCell ref="B103:H103"/>
    <mergeCell ref="B104:H104"/>
    <mergeCell ref="B93:G93"/>
    <mergeCell ref="B94:G94"/>
    <mergeCell ref="A95:H95"/>
    <mergeCell ref="A96:I96"/>
    <mergeCell ref="B97:H97"/>
    <mergeCell ref="B98:G98"/>
    <mergeCell ref="B116:G116"/>
    <mergeCell ref="B117:G117"/>
    <mergeCell ref="B118:G118"/>
    <mergeCell ref="B119:G119"/>
    <mergeCell ref="B120:G120"/>
    <mergeCell ref="B121:G121"/>
    <mergeCell ref="B105:H105"/>
    <mergeCell ref="B106:H106"/>
    <mergeCell ref="B107:H107"/>
    <mergeCell ref="A108:H108"/>
    <mergeCell ref="A109:G114"/>
    <mergeCell ref="A115:I115"/>
    <mergeCell ref="A128:H128"/>
    <mergeCell ref="B129:H129"/>
    <mergeCell ref="B130:H130"/>
    <mergeCell ref="B131:H131"/>
    <mergeCell ref="B132:H132"/>
    <mergeCell ref="B133:H133"/>
    <mergeCell ref="B122:G122"/>
    <mergeCell ref="B123:G123"/>
    <mergeCell ref="A124:G124"/>
    <mergeCell ref="A125:I125"/>
    <mergeCell ref="A126:I126"/>
    <mergeCell ref="A127:I127"/>
    <mergeCell ref="B147:D147"/>
    <mergeCell ref="D141:F141"/>
    <mergeCell ref="H141:I141"/>
    <mergeCell ref="A143:F143"/>
    <mergeCell ref="B144:E144"/>
    <mergeCell ref="D145:E145"/>
    <mergeCell ref="B146:D146"/>
    <mergeCell ref="A134:H134"/>
    <mergeCell ref="B135:H135"/>
    <mergeCell ref="A136:H136"/>
    <mergeCell ref="A139:I139"/>
    <mergeCell ref="D140:F140"/>
    <mergeCell ref="H140:I140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4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PROPOSTA RESUMO</vt:lpstr>
      <vt:lpstr>Uniforme e EPI's</vt:lpstr>
      <vt:lpstr>SUPERVISÃO</vt:lpstr>
      <vt:lpstr>TÉCNICO DE EDIFICAÇÕES</vt:lpstr>
      <vt:lpstr>MECÂNICO DE REFRIGERAÇÃO</vt:lpstr>
      <vt:lpstr>ELETRICISTA</vt:lpstr>
      <vt:lpstr>AUXILIAR DE MANUTENÇÃO</vt:lpstr>
      <vt:lpstr>'AUXILIAR DE MANUTENÇÃO'!Area_de_impressao</vt:lpstr>
      <vt:lpstr>ELETRICISTA!Area_de_impressao</vt:lpstr>
      <vt:lpstr>'MECÂNICO DE REFRIGERAÇÃO'!Area_de_impressao</vt:lpstr>
      <vt:lpstr>'PROPOSTA RESUMO'!Area_de_impressao</vt:lpstr>
      <vt:lpstr>SUPERVISÃO!Area_de_impressao</vt:lpstr>
      <vt:lpstr>'TÉCNICO DE EDIFICAÇÕES'!Area_de_impressao</vt:lpstr>
    </vt:vector>
  </TitlesOfParts>
  <Company>Ministerio da Fazenda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Marcelo Hiroshi Yamamoto</cp:lastModifiedBy>
  <cp:revision>1</cp:revision>
  <cp:lastPrinted>2019-10-07T23:08:08Z</cp:lastPrinted>
  <dcterms:created xsi:type="dcterms:W3CDTF">2008-06-13T13:15:31Z</dcterms:created>
  <dcterms:modified xsi:type="dcterms:W3CDTF">2019-10-22T19:39:55Z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